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600"/>
  </bookViews>
  <sheets>
    <sheet name="PP (EST)" sheetId="1" r:id="rId1"/>
  </sheets>
  <externalReferences>
    <externalReference r:id="rId2"/>
    <externalReference r:id="rId3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'PP (EST)'!$B$1:$M$89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'PP (EST)'!$1:$9</definedName>
  </definedNames>
  <calcPr calcId="145621"/>
</workbook>
</file>

<file path=xl/calcChain.xml><?xml version="1.0" encoding="utf-8"?>
<calcChain xmlns="http://schemas.openxmlformats.org/spreadsheetml/2006/main">
  <c r="L84" i="1" l="1"/>
  <c r="F84" i="1"/>
  <c r="E84" i="1"/>
  <c r="E83" i="1" s="1"/>
  <c r="D84" i="1"/>
  <c r="C84" i="1"/>
  <c r="G84" i="1" s="1"/>
  <c r="G83" i="1" s="1"/>
  <c r="L83" i="1"/>
  <c r="K83" i="1"/>
  <c r="J83" i="1"/>
  <c r="J85" i="1" s="1"/>
  <c r="I83" i="1"/>
  <c r="H83" i="1"/>
  <c r="F83" i="1"/>
  <c r="D83" i="1"/>
  <c r="L82" i="1"/>
  <c r="G82" i="1"/>
  <c r="M82" i="1" s="1"/>
  <c r="F82" i="1"/>
  <c r="E82" i="1"/>
  <c r="D82" i="1"/>
  <c r="C82" i="1"/>
  <c r="L81" i="1"/>
  <c r="F81" i="1"/>
  <c r="E81" i="1"/>
  <c r="D81" i="1"/>
  <c r="C81" i="1"/>
  <c r="C74" i="1" s="1"/>
  <c r="L80" i="1"/>
  <c r="F80" i="1"/>
  <c r="E80" i="1"/>
  <c r="D80" i="1"/>
  <c r="C80" i="1"/>
  <c r="G80" i="1" s="1"/>
  <c r="M80" i="1" s="1"/>
  <c r="L79" i="1"/>
  <c r="F79" i="1"/>
  <c r="E79" i="1"/>
  <c r="D79" i="1"/>
  <c r="D75" i="1" s="1"/>
  <c r="D74" i="1" s="1"/>
  <c r="C79" i="1"/>
  <c r="G79" i="1" s="1"/>
  <c r="L78" i="1"/>
  <c r="L75" i="1" s="1"/>
  <c r="L74" i="1" s="1"/>
  <c r="F78" i="1"/>
  <c r="E78" i="1"/>
  <c r="D78" i="1"/>
  <c r="C78" i="1"/>
  <c r="G78" i="1" s="1"/>
  <c r="M78" i="1" s="1"/>
  <c r="L77" i="1"/>
  <c r="F77" i="1"/>
  <c r="E77" i="1"/>
  <c r="D77" i="1"/>
  <c r="C77" i="1"/>
  <c r="G77" i="1" s="1"/>
  <c r="M77" i="1" s="1"/>
  <c r="L76" i="1"/>
  <c r="F76" i="1"/>
  <c r="F75" i="1" s="1"/>
  <c r="F74" i="1" s="1"/>
  <c r="E76" i="1"/>
  <c r="D76" i="1"/>
  <c r="C76" i="1"/>
  <c r="G76" i="1" s="1"/>
  <c r="K75" i="1"/>
  <c r="K74" i="1" s="1"/>
  <c r="J75" i="1"/>
  <c r="I75" i="1"/>
  <c r="H75" i="1"/>
  <c r="E75" i="1"/>
  <c r="E74" i="1" s="1"/>
  <c r="C75" i="1"/>
  <c r="J74" i="1"/>
  <c r="I74" i="1"/>
  <c r="H74" i="1"/>
  <c r="L73" i="1"/>
  <c r="F73" i="1"/>
  <c r="E73" i="1"/>
  <c r="D73" i="1"/>
  <c r="C73" i="1"/>
  <c r="G73" i="1" s="1"/>
  <c r="L72" i="1"/>
  <c r="F72" i="1"/>
  <c r="E72" i="1"/>
  <c r="E69" i="1" s="1"/>
  <c r="D72" i="1"/>
  <c r="C72" i="1"/>
  <c r="G72" i="1" s="1"/>
  <c r="M72" i="1" s="1"/>
  <c r="L71" i="1"/>
  <c r="F71" i="1"/>
  <c r="E71" i="1"/>
  <c r="D71" i="1"/>
  <c r="C71" i="1"/>
  <c r="G71" i="1" s="1"/>
  <c r="M71" i="1" s="1"/>
  <c r="L70" i="1"/>
  <c r="G70" i="1"/>
  <c r="G69" i="1" s="1"/>
  <c r="M69" i="1" s="1"/>
  <c r="F70" i="1"/>
  <c r="E70" i="1"/>
  <c r="D70" i="1"/>
  <c r="C70" i="1"/>
  <c r="L69" i="1"/>
  <c r="K69" i="1"/>
  <c r="J69" i="1"/>
  <c r="I69" i="1"/>
  <c r="H69" i="1"/>
  <c r="F69" i="1"/>
  <c r="D69" i="1"/>
  <c r="C69" i="1"/>
  <c r="L68" i="1"/>
  <c r="G68" i="1"/>
  <c r="M68" i="1" s="1"/>
  <c r="F68" i="1"/>
  <c r="E68" i="1"/>
  <c r="D68" i="1"/>
  <c r="C68" i="1"/>
  <c r="L67" i="1"/>
  <c r="G67" i="1"/>
  <c r="M67" i="1" s="1"/>
  <c r="F67" i="1"/>
  <c r="E67" i="1"/>
  <c r="D67" i="1"/>
  <c r="C67" i="1"/>
  <c r="L66" i="1"/>
  <c r="L65" i="1" s="1"/>
  <c r="L59" i="1" s="1"/>
  <c r="L58" i="1" s="1"/>
  <c r="F66" i="1"/>
  <c r="F65" i="1" s="1"/>
  <c r="E66" i="1"/>
  <c r="D66" i="1"/>
  <c r="C66" i="1"/>
  <c r="C65" i="1" s="1"/>
  <c r="K65" i="1"/>
  <c r="J65" i="1"/>
  <c r="I65" i="1"/>
  <c r="H65" i="1"/>
  <c r="H59" i="1" s="1"/>
  <c r="H58" i="1" s="1"/>
  <c r="E65" i="1"/>
  <c r="D65" i="1"/>
  <c r="L64" i="1"/>
  <c r="F64" i="1"/>
  <c r="E64" i="1"/>
  <c r="D64" i="1"/>
  <c r="C64" i="1"/>
  <c r="G64" i="1" s="1"/>
  <c r="M64" i="1" s="1"/>
  <c r="L63" i="1"/>
  <c r="F63" i="1"/>
  <c r="E63" i="1"/>
  <c r="D63" i="1"/>
  <c r="D60" i="1" s="1"/>
  <c r="D59" i="1" s="1"/>
  <c r="D58" i="1" s="1"/>
  <c r="C63" i="1"/>
  <c r="L62" i="1"/>
  <c r="F62" i="1"/>
  <c r="E62" i="1"/>
  <c r="G62" i="1" s="1"/>
  <c r="M62" i="1" s="1"/>
  <c r="D62" i="1"/>
  <c r="C62" i="1"/>
  <c r="L61" i="1"/>
  <c r="F61" i="1"/>
  <c r="F60" i="1" s="1"/>
  <c r="F59" i="1" s="1"/>
  <c r="F58" i="1" s="1"/>
  <c r="E61" i="1"/>
  <c r="D61" i="1"/>
  <c r="C61" i="1"/>
  <c r="G61" i="1" s="1"/>
  <c r="L60" i="1"/>
  <c r="K60" i="1"/>
  <c r="K59" i="1" s="1"/>
  <c r="K58" i="1" s="1"/>
  <c r="J60" i="1"/>
  <c r="I60" i="1"/>
  <c r="H60" i="1"/>
  <c r="E60" i="1"/>
  <c r="E59" i="1" s="1"/>
  <c r="E58" i="1" s="1"/>
  <c r="J59" i="1"/>
  <c r="J58" i="1" s="1"/>
  <c r="I59" i="1"/>
  <c r="I58" i="1"/>
  <c r="L57" i="1"/>
  <c r="F57" i="1"/>
  <c r="E57" i="1"/>
  <c r="D57" i="1"/>
  <c r="C57" i="1"/>
  <c r="G57" i="1" s="1"/>
  <c r="M57" i="1" s="1"/>
  <c r="L56" i="1"/>
  <c r="F56" i="1"/>
  <c r="E56" i="1"/>
  <c r="D56" i="1"/>
  <c r="G56" i="1" s="1"/>
  <c r="M56" i="1" s="1"/>
  <c r="C56" i="1"/>
  <c r="L55" i="1"/>
  <c r="F55" i="1"/>
  <c r="E55" i="1"/>
  <c r="D55" i="1"/>
  <c r="C55" i="1"/>
  <c r="G55" i="1" s="1"/>
  <c r="M55" i="1" s="1"/>
  <c r="L54" i="1"/>
  <c r="G54" i="1"/>
  <c r="M54" i="1" s="1"/>
  <c r="F54" i="1"/>
  <c r="E54" i="1"/>
  <c r="D54" i="1"/>
  <c r="C54" i="1"/>
  <c r="L53" i="1"/>
  <c r="F53" i="1"/>
  <c r="E53" i="1"/>
  <c r="D53" i="1"/>
  <c r="C53" i="1"/>
  <c r="G53" i="1" s="1"/>
  <c r="M53" i="1" s="1"/>
  <c r="L52" i="1"/>
  <c r="F52" i="1"/>
  <c r="E52" i="1"/>
  <c r="D52" i="1"/>
  <c r="C52" i="1"/>
  <c r="G52" i="1" s="1"/>
  <c r="M52" i="1" s="1"/>
  <c r="L51" i="1"/>
  <c r="L50" i="1" s="1"/>
  <c r="F51" i="1"/>
  <c r="F50" i="1" s="1"/>
  <c r="F45" i="1" s="1"/>
  <c r="E51" i="1"/>
  <c r="D51" i="1"/>
  <c r="D50" i="1" s="1"/>
  <c r="C51" i="1"/>
  <c r="G51" i="1" s="1"/>
  <c r="K50" i="1"/>
  <c r="J50" i="1"/>
  <c r="I50" i="1"/>
  <c r="H50" i="1"/>
  <c r="E50" i="1"/>
  <c r="C50" i="1"/>
  <c r="L49" i="1"/>
  <c r="F49" i="1"/>
  <c r="E49" i="1"/>
  <c r="D49" i="1"/>
  <c r="C49" i="1"/>
  <c r="G49" i="1" s="1"/>
  <c r="L48" i="1"/>
  <c r="F48" i="1"/>
  <c r="E48" i="1"/>
  <c r="D48" i="1"/>
  <c r="C48" i="1"/>
  <c r="G48" i="1" s="1"/>
  <c r="L47" i="1"/>
  <c r="L46" i="1" s="1"/>
  <c r="F47" i="1"/>
  <c r="E47" i="1"/>
  <c r="D47" i="1"/>
  <c r="D46" i="1" s="1"/>
  <c r="D45" i="1" s="1"/>
  <c r="C47" i="1"/>
  <c r="G47" i="1" s="1"/>
  <c r="K46" i="1"/>
  <c r="J46" i="1"/>
  <c r="I46" i="1"/>
  <c r="I45" i="1" s="1"/>
  <c r="H46" i="1"/>
  <c r="F46" i="1"/>
  <c r="E46" i="1"/>
  <c r="C46" i="1"/>
  <c r="C45" i="1" s="1"/>
  <c r="K45" i="1"/>
  <c r="J45" i="1"/>
  <c r="H45" i="1"/>
  <c r="E45" i="1"/>
  <c r="L44" i="1"/>
  <c r="F44" i="1"/>
  <c r="E44" i="1"/>
  <c r="D44" i="1"/>
  <c r="C44" i="1"/>
  <c r="G44" i="1" s="1"/>
  <c r="M44" i="1" s="1"/>
  <c r="L43" i="1"/>
  <c r="F43" i="1"/>
  <c r="E43" i="1"/>
  <c r="D43" i="1"/>
  <c r="D38" i="1" s="1"/>
  <c r="C43" i="1"/>
  <c r="G43" i="1" s="1"/>
  <c r="M43" i="1" s="1"/>
  <c r="L42" i="1"/>
  <c r="F42" i="1"/>
  <c r="E42" i="1"/>
  <c r="E38" i="1" s="1"/>
  <c r="D42" i="1"/>
  <c r="C42" i="1"/>
  <c r="G42" i="1" s="1"/>
  <c r="M42" i="1" s="1"/>
  <c r="L41" i="1"/>
  <c r="F41" i="1"/>
  <c r="F38" i="1" s="1"/>
  <c r="E41" i="1"/>
  <c r="D41" i="1"/>
  <c r="C41" i="1"/>
  <c r="G41" i="1" s="1"/>
  <c r="L40" i="1"/>
  <c r="G40" i="1"/>
  <c r="M40" i="1" s="1"/>
  <c r="F40" i="1"/>
  <c r="E40" i="1"/>
  <c r="D40" i="1"/>
  <c r="C40" i="1"/>
  <c r="L39" i="1"/>
  <c r="L38" i="1" s="1"/>
  <c r="G39" i="1"/>
  <c r="M39" i="1" s="1"/>
  <c r="F39" i="1"/>
  <c r="E39" i="1"/>
  <c r="D39" i="1"/>
  <c r="C39" i="1"/>
  <c r="K38" i="1"/>
  <c r="J38" i="1"/>
  <c r="I38" i="1"/>
  <c r="H38" i="1"/>
  <c r="C38" i="1"/>
  <c r="L37" i="1"/>
  <c r="G37" i="1"/>
  <c r="M37" i="1" s="1"/>
  <c r="F37" i="1"/>
  <c r="E37" i="1"/>
  <c r="D37" i="1"/>
  <c r="C37" i="1"/>
  <c r="L36" i="1"/>
  <c r="F36" i="1"/>
  <c r="E36" i="1"/>
  <c r="D36" i="1"/>
  <c r="C36" i="1"/>
  <c r="G36" i="1" s="1"/>
  <c r="M36" i="1" s="1"/>
  <c r="L35" i="1"/>
  <c r="F35" i="1"/>
  <c r="E35" i="1"/>
  <c r="D35" i="1"/>
  <c r="D30" i="1" s="1"/>
  <c r="C35" i="1"/>
  <c r="G35" i="1" s="1"/>
  <c r="M35" i="1" s="1"/>
  <c r="L34" i="1"/>
  <c r="F34" i="1"/>
  <c r="E34" i="1"/>
  <c r="E30" i="1" s="1"/>
  <c r="D34" i="1"/>
  <c r="C34" i="1"/>
  <c r="G34" i="1" s="1"/>
  <c r="M34" i="1" s="1"/>
  <c r="L33" i="1"/>
  <c r="F33" i="1"/>
  <c r="F30" i="1" s="1"/>
  <c r="F26" i="1" s="1"/>
  <c r="E33" i="1"/>
  <c r="D33" i="1"/>
  <c r="C33" i="1"/>
  <c r="G33" i="1" s="1"/>
  <c r="M33" i="1" s="1"/>
  <c r="L32" i="1"/>
  <c r="L30" i="1" s="1"/>
  <c r="L26" i="1" s="1"/>
  <c r="G32" i="1"/>
  <c r="M32" i="1" s="1"/>
  <c r="F32" i="1"/>
  <c r="E32" i="1"/>
  <c r="D32" i="1"/>
  <c r="C32" i="1"/>
  <c r="L31" i="1"/>
  <c r="F31" i="1"/>
  <c r="E31" i="1"/>
  <c r="D31" i="1"/>
  <c r="C31" i="1"/>
  <c r="C30" i="1" s="1"/>
  <c r="K30" i="1"/>
  <c r="J30" i="1"/>
  <c r="I30" i="1"/>
  <c r="H30" i="1"/>
  <c r="L29" i="1"/>
  <c r="F29" i="1"/>
  <c r="E29" i="1"/>
  <c r="D29" i="1"/>
  <c r="C29" i="1"/>
  <c r="G29" i="1" s="1"/>
  <c r="M29" i="1" s="1"/>
  <c r="L28" i="1"/>
  <c r="F28" i="1"/>
  <c r="E28" i="1"/>
  <c r="D28" i="1"/>
  <c r="D27" i="1" s="1"/>
  <c r="C28" i="1"/>
  <c r="L27" i="1"/>
  <c r="K27" i="1"/>
  <c r="J27" i="1"/>
  <c r="I27" i="1"/>
  <c r="I26" i="1" s="1"/>
  <c r="H27" i="1"/>
  <c r="F27" i="1"/>
  <c r="E27" i="1"/>
  <c r="C27" i="1"/>
  <c r="C26" i="1" s="1"/>
  <c r="K26" i="1"/>
  <c r="J26" i="1"/>
  <c r="H26" i="1"/>
  <c r="L25" i="1"/>
  <c r="F25" i="1"/>
  <c r="E25" i="1"/>
  <c r="D25" i="1"/>
  <c r="C25" i="1"/>
  <c r="G25" i="1" s="1"/>
  <c r="M25" i="1" s="1"/>
  <c r="L24" i="1"/>
  <c r="F24" i="1"/>
  <c r="E24" i="1"/>
  <c r="D24" i="1"/>
  <c r="D18" i="1" s="1"/>
  <c r="D17" i="1" s="1"/>
  <c r="C24" i="1"/>
  <c r="G24" i="1" s="1"/>
  <c r="M24" i="1" s="1"/>
  <c r="L23" i="1"/>
  <c r="F23" i="1"/>
  <c r="E23" i="1"/>
  <c r="E18" i="1" s="1"/>
  <c r="E17" i="1" s="1"/>
  <c r="D23" i="1"/>
  <c r="C23" i="1"/>
  <c r="L22" i="1"/>
  <c r="F22" i="1"/>
  <c r="F18" i="1" s="1"/>
  <c r="F17" i="1" s="1"/>
  <c r="E22" i="1"/>
  <c r="D22" i="1"/>
  <c r="C22" i="1"/>
  <c r="G22" i="1" s="1"/>
  <c r="M22" i="1" s="1"/>
  <c r="L21" i="1"/>
  <c r="G21" i="1"/>
  <c r="M21" i="1" s="1"/>
  <c r="F21" i="1"/>
  <c r="E21" i="1"/>
  <c r="D21" i="1"/>
  <c r="C21" i="1"/>
  <c r="L20" i="1"/>
  <c r="F20" i="1"/>
  <c r="E20" i="1"/>
  <c r="D20" i="1"/>
  <c r="C20" i="1"/>
  <c r="G20" i="1" s="1"/>
  <c r="M20" i="1" s="1"/>
  <c r="L19" i="1"/>
  <c r="L18" i="1" s="1"/>
  <c r="L17" i="1" s="1"/>
  <c r="F19" i="1"/>
  <c r="E19" i="1"/>
  <c r="D19" i="1"/>
  <c r="C19" i="1"/>
  <c r="C18" i="1" s="1"/>
  <c r="C17" i="1" s="1"/>
  <c r="K18" i="1"/>
  <c r="J18" i="1"/>
  <c r="I18" i="1"/>
  <c r="H18" i="1"/>
  <c r="H17" i="1" s="1"/>
  <c r="K17" i="1"/>
  <c r="J17" i="1"/>
  <c r="I17" i="1"/>
  <c r="L16" i="1"/>
  <c r="F16" i="1"/>
  <c r="E16" i="1"/>
  <c r="D16" i="1"/>
  <c r="C16" i="1"/>
  <c r="G16" i="1" s="1"/>
  <c r="M16" i="1" s="1"/>
  <c r="L15" i="1"/>
  <c r="F15" i="1"/>
  <c r="E15" i="1"/>
  <c r="D15" i="1"/>
  <c r="C15" i="1"/>
  <c r="G15" i="1" s="1"/>
  <c r="M15" i="1" s="1"/>
  <c r="L14" i="1"/>
  <c r="F14" i="1"/>
  <c r="E14" i="1"/>
  <c r="D14" i="1"/>
  <c r="G14" i="1" s="1"/>
  <c r="M14" i="1" s="1"/>
  <c r="C14" i="1"/>
  <c r="L13" i="1"/>
  <c r="F13" i="1"/>
  <c r="E13" i="1"/>
  <c r="E12" i="1" s="1"/>
  <c r="D13" i="1"/>
  <c r="C13" i="1"/>
  <c r="C12" i="1" s="1"/>
  <c r="C11" i="1" s="1"/>
  <c r="L12" i="1"/>
  <c r="K12" i="1"/>
  <c r="J12" i="1"/>
  <c r="J11" i="1" s="1"/>
  <c r="J10" i="1" s="1"/>
  <c r="I12" i="1"/>
  <c r="H12" i="1"/>
  <c r="F12" i="1"/>
  <c r="D12" i="1"/>
  <c r="K11" i="1"/>
  <c r="M47" i="1" l="1"/>
  <c r="G46" i="1"/>
  <c r="H11" i="1"/>
  <c r="H10" i="1" s="1"/>
  <c r="H85" i="1" s="1"/>
  <c r="E11" i="1"/>
  <c r="E10" i="1" s="1"/>
  <c r="E85" i="1" s="1"/>
  <c r="M51" i="1"/>
  <c r="G50" i="1"/>
  <c r="M50" i="1" s="1"/>
  <c r="G75" i="1"/>
  <c r="D26" i="1"/>
  <c r="D11" i="1" s="1"/>
  <c r="D10" i="1" s="1"/>
  <c r="D85" i="1" s="1"/>
  <c r="L45" i="1"/>
  <c r="L11" i="1" s="1"/>
  <c r="L10" i="1" s="1"/>
  <c r="L85" i="1" s="1"/>
  <c r="K10" i="1"/>
  <c r="K85" i="1" s="1"/>
  <c r="F11" i="1"/>
  <c r="F10" i="1" s="1"/>
  <c r="F85" i="1" s="1"/>
  <c r="I11" i="1"/>
  <c r="I10" i="1" s="1"/>
  <c r="I85" i="1" s="1"/>
  <c r="E26" i="1"/>
  <c r="G38" i="1"/>
  <c r="M38" i="1" s="1"/>
  <c r="M41" i="1"/>
  <c r="M61" i="1"/>
  <c r="C10" i="1"/>
  <c r="G13" i="1"/>
  <c r="G23" i="1"/>
  <c r="M23" i="1" s="1"/>
  <c r="M70" i="1"/>
  <c r="C83" i="1"/>
  <c r="G28" i="1"/>
  <c r="G63" i="1"/>
  <c r="M63" i="1" s="1"/>
  <c r="G19" i="1"/>
  <c r="G31" i="1"/>
  <c r="C60" i="1"/>
  <c r="C59" i="1" s="1"/>
  <c r="C58" i="1" s="1"/>
  <c r="G66" i="1"/>
  <c r="G81" i="1"/>
  <c r="M81" i="1" s="1"/>
  <c r="M19" i="1" l="1"/>
  <c r="G18" i="1"/>
  <c r="M13" i="1"/>
  <c r="G12" i="1"/>
  <c r="M28" i="1"/>
  <c r="G27" i="1"/>
  <c r="G45" i="1"/>
  <c r="M45" i="1" s="1"/>
  <c r="M46" i="1"/>
  <c r="M66" i="1"/>
  <c r="G65" i="1"/>
  <c r="M65" i="1" s="1"/>
  <c r="C85" i="1"/>
  <c r="M31" i="1"/>
  <c r="G30" i="1"/>
  <c r="M30" i="1" s="1"/>
  <c r="G60" i="1"/>
  <c r="G74" i="1"/>
  <c r="M74" i="1" s="1"/>
  <c r="M75" i="1"/>
  <c r="G59" i="1" l="1"/>
  <c r="M60" i="1"/>
  <c r="G17" i="1"/>
  <c r="M17" i="1" s="1"/>
  <c r="M18" i="1"/>
  <c r="G26" i="1"/>
  <c r="M26" i="1" s="1"/>
  <c r="M27" i="1"/>
  <c r="M12" i="1"/>
  <c r="G11" i="1" l="1"/>
  <c r="G58" i="1"/>
  <c r="M58" i="1" s="1"/>
  <c r="M59" i="1"/>
  <c r="G10" i="1" l="1"/>
  <c r="M11" i="1"/>
  <c r="M10" i="1" l="1"/>
  <c r="G85" i="1"/>
  <c r="M85" i="1" l="1"/>
</calcChain>
</file>

<file path=xl/sharedStrings.xml><?xml version="1.0" encoding="utf-8"?>
<sst xmlns="http://schemas.openxmlformats.org/spreadsheetml/2006/main" count="101" uniqueCount="90">
  <si>
    <t>CUADRO No.1</t>
  </si>
  <si>
    <t>DIRECCION GENERAL DE POLITICA Y LEGISLACION TRIBUTARIA</t>
  </si>
  <si>
    <t>INGRESOS FISCALES COMPARADOS POR PARTIDAS, DIRECCION GENERAL DE ADUANAS</t>
  </si>
  <si>
    <t>INGRESOS FISCALES COMPARADOS, SEGÚN PRINCIPALES PARTIDAS</t>
  </si>
  <si>
    <t>ENERO-ABRIL 2019/ESTIMACION 2019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</si>
  <si>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</si>
  <si>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</si>
  <si>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RECAUDADO 2019</t>
  </si>
  <si>
    <t>ESTIMADO 2019</t>
  </si>
  <si>
    <t xml:space="preserve">% ALCANZADO </t>
  </si>
  <si>
    <t>ENERO</t>
  </si>
  <si>
    <t>FEBRERO</t>
  </si>
  <si>
    <t>MARZO</t>
  </si>
  <si>
    <t>ABRIL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</si>
  <si>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</si>
  <si>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</si>
  <si>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</si>
  <si>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</si>
  <si>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</si>
  <si>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</si>
  <si>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</si>
  <si>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</si>
  <si>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</si>
  <si>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</si>
  <si>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</si>
  <si>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</si>
  <si>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</si>
  <si>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</si>
  <si>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</si>
  <si>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</si>
  <si>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</si>
  <si>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</si>
  <si>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</si>
  <si>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</si>
  <si>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</si>
  <si>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</si>
  <si>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</si>
  <si>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Bebidas Alcoholicas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</si>
  <si>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</si>
  <si>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</si>
  <si>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</si>
  <si>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</si>
  <si>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</si>
  <si>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</si>
  <si>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</si>
  <si>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 xml:space="preserve">- Imp.especifico Bancas de Apuestas de Loteria  </t>
  </si>
  <si>
    <t>- Imp.especifico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</si>
  <si>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</si>
  <si>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</si>
  <si>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</si>
  <si>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</si>
  <si>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</si>
  <si>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</si>
  <si>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</si>
  <si>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</si>
  <si>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</si>
  <si>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</si>
  <si>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</si>
  <si>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</si>
  <si>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</si>
  <si>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</si>
  <si>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</si>
  <si>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</si>
  <si>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</si>
  <si>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Servicios en la CUT</t>
  </si>
  <si>
    <t>- Otras Ventas</t>
  </si>
  <si>
    <t>- Ventas de Servicios del Estado</t>
  </si>
  <si>
    <t>- Otras Ventas de Servicios del Gobierno Central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</si>
  <si>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</si>
  <si>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</si>
  <si>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</si>
  <si>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</si>
  <si>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</si>
  <si>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</si>
  <si>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</si>
  <si>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</si>
  <si>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</si>
  <si>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</t>
  </si>
  <si>
    <t>- Multas y Sanciones</t>
  </si>
  <si>
    <t>- Ingresos Diversos</t>
  </si>
  <si>
    <t>- Ingresos por diferencial del gas licuado de petróleo</t>
  </si>
  <si>
    <t>B)  INGRESOS DE CAPITAL</t>
  </si>
  <si>
    <t>- Ventas de Activos No Financieros</t>
  </si>
  <si>
    <t>TOTAL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</si>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</sst>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  <numFmt numFmtId="166" formatCode="_(* #,##0.0_);_(* \(#,##0.0\);_(* &quot;-&quot;??_);_(@_)"/>
    <numFmt numFmtId="167" formatCode="* _(#,##0.0_)\ _P_-;* \(#,##0.0\)\ _P_-;_-* &quot;-&quot;??\ _P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.00\ &quot;€&quot;_-;\-* #,##0.00\ &quot;€&quot;_-;_-* &quot;-&quot;??\ &quot;€&quot;_-;_-@_-"/>
    <numFmt numFmtId="171" formatCode="_([$€-2]* #,##0.00_);_([$€-2]* \(#,##0.00\);_([$€-2]* &quot;-&quot;??_)"/>
    <numFmt numFmtId="172" formatCode="_([$€]* #,##0.00_);_([$€]* \(#,##0.00\);_([$€]* &quot;-&quot;??_);_(@_)"/>
    <numFmt numFmtId="173" formatCode="_(&quot;RD$&quot;* #,##0.00_);_(&quot;RD$&quot;* \(#,##0.00\);_(&quot;RD$&quot;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Arial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9">
      <protection hidden="1"/>
    </xf>
    <xf numFmtId="0" fontId="20" fillId="17" borderId="9" applyNumberFormat="0" applyFont="0" applyBorder="0" applyAlignment="0" applyProtection="0">
      <protection hidden="1"/>
    </xf>
    <xf numFmtId="0" fontId="19" fillId="0" borderId="9">
      <protection hidden="1"/>
    </xf>
    <xf numFmtId="167" fontId="21" fillId="0" borderId="11" applyBorder="0">
      <alignment horizontal="center" vertical="center"/>
    </xf>
    <xf numFmtId="0" fontId="22" fillId="5" borderId="0" applyNumberFormat="0" applyBorder="0" applyAlignment="0" applyProtection="0"/>
    <xf numFmtId="0" fontId="23" fillId="17" borderId="12" applyNumberFormat="0" applyAlignment="0" applyProtection="0"/>
    <xf numFmtId="0" fontId="24" fillId="18" borderId="13" applyNumberFormat="0" applyAlignment="0" applyProtection="0"/>
    <xf numFmtId="0" fontId="25" fillId="0" borderId="14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7" fillId="8" borderId="12" applyNumberForma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/>
    <xf numFmtId="0" fontId="30" fillId="0" borderId="9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17" fillId="0" borderId="0"/>
    <xf numFmtId="0" fontId="2" fillId="0" borderId="0"/>
    <xf numFmtId="0" fontId="2" fillId="0" borderId="0"/>
    <xf numFmtId="39" fontId="3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9" applyNumberFormat="0" applyFill="0" applyBorder="0" applyAlignment="0" applyProtection="0">
      <protection hidden="1"/>
    </xf>
    <xf numFmtId="0" fontId="35" fillId="17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26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17" borderId="9"/>
    <xf numFmtId="0" fontId="42" fillId="0" borderId="20" applyNumberFormat="0" applyFill="0" applyAlignment="0" applyProtection="0"/>
  </cellStyleXfs>
  <cellXfs count="74">
    <xf numFmtId="0" fontId="0" fillId="0" borderId="0" xfId="0"/>
    <xf numFmtId="0" fontId="3" fillId="0" borderId="0" xfId="2" applyFont="1" applyFill="1" applyAlignment="1" applyProtection="1">
      <alignment horizontal="center"/>
    </xf>
    <xf numFmtId="0" fontId="2" fillId="0" borderId="0" xfId="2" applyFont="1"/>
    <xf numFmtId="0" fontId="2" fillId="0" borderId="0" xfId="2"/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2" fillId="0" borderId="0" xfId="2" applyFont="1" applyBorder="1"/>
    <xf numFmtId="0" fontId="5" fillId="0" borderId="0" xfId="2" applyFont="1" applyFill="1" applyAlignment="1" applyProtection="1">
      <alignment horizontal="center"/>
    </xf>
    <xf numFmtId="0" fontId="7" fillId="2" borderId="1" xfId="2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center" vertical="center"/>
    </xf>
    <xf numFmtId="0" fontId="7" fillId="2" borderId="7" xfId="2" applyFont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 applyProtection="1">
      <alignment horizontal="center" vertical="center"/>
    </xf>
    <xf numFmtId="0" fontId="8" fillId="0" borderId="9" xfId="3" applyFont="1" applyFill="1" applyBorder="1" applyAlignment="1" applyProtection="1"/>
    <xf numFmtId="164" fontId="8" fillId="0" borderId="10" xfId="4" applyNumberFormat="1" applyFont="1" applyFill="1" applyBorder="1"/>
    <xf numFmtId="49" fontId="8" fillId="0" borderId="9" xfId="4" applyNumberFormat="1" applyFont="1" applyFill="1" applyBorder="1" applyAlignment="1" applyProtection="1">
      <alignment horizontal="left"/>
    </xf>
    <xf numFmtId="164" fontId="8" fillId="0" borderId="10" xfId="4" applyNumberFormat="1" applyFont="1" applyFill="1" applyBorder="1" applyProtection="1"/>
    <xf numFmtId="49" fontId="9" fillId="0" borderId="9" xfId="4" applyNumberFormat="1" applyFont="1" applyFill="1" applyBorder="1" applyAlignment="1" applyProtection="1">
      <alignment horizontal="left" indent="1"/>
    </xf>
    <xf numFmtId="164" fontId="9" fillId="0" borderId="10" xfId="4" applyNumberFormat="1" applyFont="1" applyFill="1" applyBorder="1" applyProtection="1"/>
    <xf numFmtId="164" fontId="8" fillId="0" borderId="10" xfId="3" applyNumberFormat="1" applyFont="1" applyFill="1" applyBorder="1" applyProtection="1"/>
    <xf numFmtId="49" fontId="8" fillId="0" borderId="9" xfId="3" applyNumberFormat="1" applyFont="1" applyFill="1" applyBorder="1" applyAlignment="1" applyProtection="1">
      <alignment horizontal="left" indent="1"/>
    </xf>
    <xf numFmtId="49" fontId="9" fillId="0" borderId="9" xfId="3" applyNumberFormat="1" applyFont="1" applyFill="1" applyBorder="1" applyAlignment="1" applyProtection="1">
      <alignment horizontal="left" indent="2"/>
    </xf>
    <xf numFmtId="164" fontId="9" fillId="0" borderId="10" xfId="3" applyNumberFormat="1" applyFont="1" applyFill="1" applyBorder="1" applyProtection="1"/>
    <xf numFmtId="0" fontId="2" fillId="0" borderId="0" xfId="2" applyBorder="1"/>
    <xf numFmtId="49" fontId="9" fillId="0" borderId="9" xfId="2" applyNumberFormat="1" applyFont="1" applyFill="1" applyBorder="1" applyAlignment="1" applyProtection="1">
      <alignment horizontal="left" indent="2"/>
    </xf>
    <xf numFmtId="49" fontId="8" fillId="0" borderId="9" xfId="4" applyNumberFormat="1" applyFont="1" applyFill="1" applyBorder="1" applyAlignment="1" applyProtection="1">
      <alignment horizontal="left" indent="2"/>
    </xf>
    <xf numFmtId="49" fontId="9" fillId="0" borderId="9" xfId="4" applyNumberFormat="1" applyFont="1" applyFill="1" applyBorder="1" applyAlignment="1" applyProtection="1">
      <alignment horizontal="left" indent="3"/>
    </xf>
    <xf numFmtId="0" fontId="8" fillId="0" borderId="9" xfId="3" applyFont="1" applyFill="1" applyBorder="1" applyAlignment="1" applyProtection="1">
      <alignment horizontal="left" indent="2"/>
    </xf>
    <xf numFmtId="164" fontId="2" fillId="0" borderId="0" xfId="2" applyNumberFormat="1" applyFont="1" applyBorder="1"/>
    <xf numFmtId="164" fontId="9" fillId="0" borderId="10" xfId="4" applyNumberFormat="1" applyFont="1" applyFill="1" applyBorder="1"/>
    <xf numFmtId="165" fontId="2" fillId="0" borderId="0" xfId="2" applyNumberFormat="1" applyFont="1"/>
    <xf numFmtId="2" fontId="2" fillId="0" borderId="0" xfId="2" applyNumberFormat="1" applyFont="1"/>
    <xf numFmtId="0" fontId="10" fillId="0" borderId="0" xfId="2" applyFont="1" applyBorder="1"/>
    <xf numFmtId="0" fontId="10" fillId="0" borderId="0" xfId="2" applyFont="1"/>
    <xf numFmtId="43" fontId="8" fillId="0" borderId="10" xfId="1" applyFont="1" applyFill="1" applyBorder="1" applyProtection="1"/>
    <xf numFmtId="164" fontId="10" fillId="0" borderId="0" xfId="2" applyNumberFormat="1" applyFont="1"/>
    <xf numFmtId="49" fontId="8" fillId="0" borderId="9" xfId="4" applyNumberFormat="1" applyFont="1" applyFill="1" applyBorder="1"/>
    <xf numFmtId="49" fontId="8" fillId="0" borderId="9" xfId="4" applyNumberFormat="1" applyFont="1" applyFill="1" applyBorder="1" applyAlignment="1" applyProtection="1">
      <alignment horizontal="left" indent="1"/>
    </xf>
    <xf numFmtId="164" fontId="9" fillId="0" borderId="10" xfId="3" applyNumberFormat="1" applyFont="1" applyFill="1" applyBorder="1" applyAlignment="1" applyProtection="1"/>
    <xf numFmtId="164" fontId="9" fillId="0" borderId="10" xfId="3" applyNumberFormat="1" applyFont="1" applyFill="1" applyBorder="1"/>
    <xf numFmtId="49" fontId="9" fillId="0" borderId="9" xfId="3" applyNumberFormat="1" applyFont="1" applyFill="1" applyBorder="1" applyAlignment="1" applyProtection="1">
      <alignment horizontal="left" indent="3"/>
    </xf>
    <xf numFmtId="43" fontId="9" fillId="0" borderId="10" xfId="1" applyFont="1" applyFill="1" applyBorder="1" applyProtection="1"/>
    <xf numFmtId="164" fontId="8" fillId="0" borderId="10" xfId="4" applyNumberFormat="1" applyFont="1" applyFill="1" applyBorder="1" applyAlignment="1" applyProtection="1">
      <alignment horizontal="right" indent="2"/>
    </xf>
    <xf numFmtId="0" fontId="2" fillId="0" borderId="0" xfId="2" applyFont="1" applyFill="1" applyBorder="1"/>
    <xf numFmtId="0" fontId="2" fillId="0" borderId="0" xfId="2" applyFont="1" applyFill="1"/>
    <xf numFmtId="49" fontId="8" fillId="0" borderId="9" xfId="4" applyNumberFormat="1" applyFont="1" applyFill="1" applyBorder="1" applyAlignment="1">
      <alignment horizontal="left" indent="1"/>
    </xf>
    <xf numFmtId="49" fontId="9" fillId="0" borderId="9" xfId="4" applyNumberFormat="1" applyFont="1" applyFill="1" applyBorder="1" applyAlignment="1">
      <alignment horizontal="left" indent="1"/>
    </xf>
    <xf numFmtId="39" fontId="9" fillId="0" borderId="10" xfId="4" applyNumberFormat="1" applyFont="1" applyFill="1" applyBorder="1" applyProtection="1"/>
    <xf numFmtId="49" fontId="8" fillId="0" borderId="9" xfId="4" applyNumberFormat="1" applyFont="1" applyFill="1" applyBorder="1" applyAlignment="1" applyProtection="1"/>
    <xf numFmtId="49" fontId="7" fillId="2" borderId="6" xfId="4" applyNumberFormat="1" applyFont="1" applyFill="1" applyBorder="1" applyAlignment="1" applyProtection="1">
      <alignment horizontal="left" vertical="center"/>
    </xf>
    <xf numFmtId="164" fontId="7" fillId="2" borderId="8" xfId="4" applyNumberFormat="1" applyFont="1" applyFill="1" applyBorder="1" applyAlignment="1" applyProtection="1">
      <alignment vertical="center"/>
    </xf>
    <xf numFmtId="164" fontId="11" fillId="0" borderId="0" xfId="2" applyNumberFormat="1" applyFont="1"/>
    <xf numFmtId="164" fontId="8" fillId="0" borderId="0" xfId="4" applyNumberFormat="1" applyFont="1" applyFill="1" applyBorder="1" applyAlignment="1" applyProtection="1">
      <alignment vertical="center"/>
    </xf>
    <xf numFmtId="164" fontId="12" fillId="0" borderId="0" xfId="1" applyNumberFormat="1" applyFont="1"/>
    <xf numFmtId="166" fontId="12" fillId="0" borderId="0" xfId="1" applyNumberFormat="1" applyFont="1"/>
    <xf numFmtId="49" fontId="13" fillId="0" borderId="0" xfId="2" applyNumberFormat="1" applyFont="1" applyFill="1" applyBorder="1" applyAlignment="1" applyProtection="1"/>
    <xf numFmtId="164" fontId="2" fillId="0" borderId="0" xfId="2" applyNumberFormat="1"/>
    <xf numFmtId="164" fontId="12" fillId="0" borderId="0" xfId="2" applyNumberFormat="1" applyFont="1"/>
    <xf numFmtId="0" fontId="14" fillId="0" borderId="0" xfId="2" applyFont="1" applyFill="1" applyAlignment="1" applyProtection="1"/>
    <xf numFmtId="164" fontId="14" fillId="0" borderId="0" xfId="2" applyNumberFormat="1" applyFont="1" applyFill="1" applyBorder="1"/>
    <xf numFmtId="0" fontId="12" fillId="0" borderId="0" xfId="2" applyFont="1"/>
    <xf numFmtId="165" fontId="15" fillId="0" borderId="0" xfId="2" applyNumberFormat="1" applyFont="1" applyFill="1" applyBorder="1"/>
    <xf numFmtId="0" fontId="14" fillId="0" borderId="0" xfId="2" applyFont="1" applyFill="1" applyAlignment="1" applyProtection="1">
      <alignment horizontal="left" indent="1"/>
    </xf>
    <xf numFmtId="164" fontId="15" fillId="0" borderId="0" xfId="2" applyNumberFormat="1" applyFont="1" applyFill="1" applyBorder="1"/>
    <xf numFmtId="49" fontId="15" fillId="0" borderId="0" xfId="2" applyNumberFormat="1" applyFont="1" applyFill="1" applyBorder="1"/>
    <xf numFmtId="49" fontId="14" fillId="0" borderId="0" xfId="2" applyNumberFormat="1" applyFont="1" applyFill="1" applyBorder="1" applyAlignment="1" applyProtection="1"/>
    <xf numFmtId="43" fontId="15" fillId="0" borderId="0" xfId="1" applyFont="1" applyFill="1" applyBorder="1"/>
    <xf numFmtId="4" fontId="15" fillId="0" borderId="0" xfId="2" applyNumberFormat="1" applyFont="1" applyFill="1" applyBorder="1"/>
    <xf numFmtId="0" fontId="15" fillId="0" borderId="0" xfId="2" applyFont="1" applyFill="1" applyBorder="1"/>
    <xf numFmtId="0" fontId="15" fillId="0" borderId="0" xfId="2" applyFont="1"/>
    <xf numFmtId="0" fontId="16" fillId="0" borderId="0" xfId="2" applyFont="1"/>
  </cellXfs>
  <cellStyles count="226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Array" xfId="23"/>
    <cellStyle name="Array Enter" xfId="24"/>
    <cellStyle name="Array_Sheet1" xfId="25"/>
    <cellStyle name="base paren" xfId="26"/>
    <cellStyle name="Buena 2" xfId="27"/>
    <cellStyle name="Cálculo 2" xfId="28"/>
    <cellStyle name="Celda de comprobación 2" xfId="29"/>
    <cellStyle name="Celda vinculada 2" xfId="30"/>
    <cellStyle name="Comma 2" xfId="31"/>
    <cellStyle name="Comma 2 2" xfId="32"/>
    <cellStyle name="Comma 2 3" xfId="33"/>
    <cellStyle name="Comma 2 3 2" xfId="34"/>
    <cellStyle name="Comma 2_Sheet1" xfId="35"/>
    <cellStyle name="Comma 3" xfId="36"/>
    <cellStyle name="Comma 3 2" xfId="37"/>
    <cellStyle name="Comma 3 3" xfId="38"/>
    <cellStyle name="Comma 4" xfId="39"/>
    <cellStyle name="Comma 4 2" xfId="40"/>
    <cellStyle name="Comma 4 3" xfId="41"/>
    <cellStyle name="Comma 5" xfId="42"/>
    <cellStyle name="Comma 6" xfId="43"/>
    <cellStyle name="Comma 7" xfId="44"/>
    <cellStyle name="Comma 8" xfId="45"/>
    <cellStyle name="Comma 9" xfId="46"/>
    <cellStyle name="Comma 9 2" xfId="47"/>
    <cellStyle name="Currency 2" xfId="48"/>
    <cellStyle name="Currency 2 2" xfId="49"/>
    <cellStyle name="Encabezado 4 2" xfId="50"/>
    <cellStyle name="Énfasis1 2" xfId="51"/>
    <cellStyle name="Énfasis2 2" xfId="52"/>
    <cellStyle name="Énfasis3 2" xfId="53"/>
    <cellStyle name="Énfasis4 2" xfId="54"/>
    <cellStyle name="Énfasis5 2" xfId="55"/>
    <cellStyle name="Énfasis6 2" xfId="56"/>
    <cellStyle name="Entrada 2" xfId="57"/>
    <cellStyle name="Euro" xfId="58"/>
    <cellStyle name="Euro 2" xfId="59"/>
    <cellStyle name="Hipervínculo 2" xfId="60"/>
    <cellStyle name="Incorrecto 2" xfId="61"/>
    <cellStyle name="MacroCode" xfId="62"/>
    <cellStyle name="Millares" xfId="1" builtinId="3"/>
    <cellStyle name="Millares 10" xfId="63"/>
    <cellStyle name="Millares 10 2" xfId="64"/>
    <cellStyle name="Millares 10 2 2" xfId="65"/>
    <cellStyle name="Millares 10 3" xfId="66"/>
    <cellStyle name="Millares 10 4" xfId="67"/>
    <cellStyle name="Millares 10 5" xfId="68"/>
    <cellStyle name="Millares 10 6" xfId="69"/>
    <cellStyle name="Millares 10 7" xfId="70"/>
    <cellStyle name="Millares 10 8" xfId="71"/>
    <cellStyle name="Millares 11" xfId="72"/>
    <cellStyle name="Millares 11 2" xfId="73"/>
    <cellStyle name="Millares 12" xfId="74"/>
    <cellStyle name="Millares 12 2" xfId="75"/>
    <cellStyle name="Millares 13" xfId="76"/>
    <cellStyle name="Millares 13 2" xfId="77"/>
    <cellStyle name="Millares 14" xfId="78"/>
    <cellStyle name="Millares 14 2" xfId="79"/>
    <cellStyle name="Millares 15" xfId="80"/>
    <cellStyle name="Millares 16" xfId="81"/>
    <cellStyle name="Millares 2" xfId="82"/>
    <cellStyle name="Millares 2 2" xfId="83"/>
    <cellStyle name="Millares 2 2 2" xfId="84"/>
    <cellStyle name="Millares 2 2 3" xfId="85"/>
    <cellStyle name="Millares 2 3" xfId="86"/>
    <cellStyle name="Millares 2 3 2" xfId="87"/>
    <cellStyle name="Millares 2 4" xfId="88"/>
    <cellStyle name="Millares 2 5" xfId="89"/>
    <cellStyle name="Millares 2_DGA" xfId="90"/>
    <cellStyle name="Millares 3" xfId="91"/>
    <cellStyle name="Millares 3 2" xfId="92"/>
    <cellStyle name="Millares 3 2 2" xfId="93"/>
    <cellStyle name="Millares 3 2 2 2" xfId="94"/>
    <cellStyle name="Millares 3 2 3" xfId="95"/>
    <cellStyle name="Millares 3 3" xfId="96"/>
    <cellStyle name="Millares 3 4" xfId="97"/>
    <cellStyle name="Millares 3 5" xfId="98"/>
    <cellStyle name="Millares 3_DGA" xfId="99"/>
    <cellStyle name="Millares 4" xfId="100"/>
    <cellStyle name="Millares 4 2" xfId="101"/>
    <cellStyle name="Millares 4 3" xfId="102"/>
    <cellStyle name="Millares 4 4" xfId="103"/>
    <cellStyle name="Millares 4 5" xfId="104"/>
    <cellStyle name="Millares 4 6" xfId="105"/>
    <cellStyle name="Millares 4_DGA" xfId="106"/>
    <cellStyle name="Millares 5" xfId="107"/>
    <cellStyle name="Millares 5 2" xfId="108"/>
    <cellStyle name="Millares 5 3" xfId="109"/>
    <cellStyle name="Millares 5_DGA" xfId="110"/>
    <cellStyle name="Millares 6" xfId="111"/>
    <cellStyle name="Millares 6 2" xfId="112"/>
    <cellStyle name="Millares 6 3" xfId="113"/>
    <cellStyle name="Millares 7" xfId="114"/>
    <cellStyle name="Millares 7 2" xfId="115"/>
    <cellStyle name="Millares 8" xfId="116"/>
    <cellStyle name="Millares 8 2" xfId="117"/>
    <cellStyle name="Millares 8 3" xfId="118"/>
    <cellStyle name="Millares 8 4" xfId="119"/>
    <cellStyle name="Millares 9" xfId="120"/>
    <cellStyle name="Millares 9 2" xfId="121"/>
    <cellStyle name="Millares 9 2 2" xfId="122"/>
    <cellStyle name="Millares 9 3" xfId="123"/>
    <cellStyle name="Millares 9 4" xfId="124"/>
    <cellStyle name="Millares 9 5" xfId="125"/>
    <cellStyle name="Millares 9 6" xfId="126"/>
    <cellStyle name="Moneda 2" xfId="127"/>
    <cellStyle name="Moneda 2 2" xfId="128"/>
    <cellStyle name="Moneda 3" xfId="129"/>
    <cellStyle name="Moneda 4" xfId="130"/>
    <cellStyle name="Moneda 5" xfId="131"/>
    <cellStyle name="Moneda 5 2" xfId="132"/>
    <cellStyle name="Moneda 5 3" xfId="133"/>
    <cellStyle name="Moneda 5 3 2" xfId="134"/>
    <cellStyle name="Neutral 2" xfId="135"/>
    <cellStyle name="Normal" xfId="0" builtinId="0"/>
    <cellStyle name="Normal 10" xfId="136"/>
    <cellStyle name="Normal 10 2" xfId="2"/>
    <cellStyle name="Normal 11" xfId="137"/>
    <cellStyle name="Normal 11 2" xfId="138"/>
    <cellStyle name="Normal 12" xfId="139"/>
    <cellStyle name="Normal 12 2" xfId="140"/>
    <cellStyle name="Normal 13" xfId="141"/>
    <cellStyle name="Normal 13 2" xfId="142"/>
    <cellStyle name="Normal 14" xfId="143"/>
    <cellStyle name="Normal 14 2" xfId="144"/>
    <cellStyle name="Normal 15" xfId="145"/>
    <cellStyle name="Normal 15 2" xfId="146"/>
    <cellStyle name="Normal 16" xfId="147"/>
    <cellStyle name="Normal 2" xfId="148"/>
    <cellStyle name="Normal 2 2" xfId="149"/>
    <cellStyle name="Normal 2 2 2" xfId="150"/>
    <cellStyle name="Normal 2 2 2 2" xfId="4"/>
    <cellStyle name="Normal 2 3" xfId="151"/>
    <cellStyle name="Normal 2 3 2" xfId="152"/>
    <cellStyle name="Normal 2 4" xfId="153"/>
    <cellStyle name="Normal 2_DGA" xfId="154"/>
    <cellStyle name="Normal 3" xfId="155"/>
    <cellStyle name="Normal 3 2" xfId="156"/>
    <cellStyle name="Normal 3 3" xfId="157"/>
    <cellStyle name="Normal 3 4" xfId="158"/>
    <cellStyle name="Normal 3 5" xfId="159"/>
    <cellStyle name="Normal 3 6" xfId="160"/>
    <cellStyle name="Normal 3_Sheet1" xfId="161"/>
    <cellStyle name="Normal 4" xfId="162"/>
    <cellStyle name="Normal 4 2" xfId="163"/>
    <cellStyle name="Normal 4 3" xfId="164"/>
    <cellStyle name="Normal 5" xfId="165"/>
    <cellStyle name="Normal 5 2" xfId="166"/>
    <cellStyle name="Normal 5 3" xfId="167"/>
    <cellStyle name="Normal 5 3 2" xfId="168"/>
    <cellStyle name="Normal 5 4" xfId="169"/>
    <cellStyle name="Normal 6" xfId="170"/>
    <cellStyle name="Normal 6 2" xfId="171"/>
    <cellStyle name="Normal 6 2 2" xfId="172"/>
    <cellStyle name="Normal 6 2 3" xfId="173"/>
    <cellStyle name="Normal 6 3" xfId="174"/>
    <cellStyle name="Normal 6 4" xfId="175"/>
    <cellStyle name="Normal 7" xfId="176"/>
    <cellStyle name="Normal 7 2" xfId="177"/>
    <cellStyle name="Normal 7 2 2" xfId="178"/>
    <cellStyle name="Normal 7 3" xfId="179"/>
    <cellStyle name="Normal 7 4" xfId="180"/>
    <cellStyle name="Normal 7 5" xfId="181"/>
    <cellStyle name="Normal 8" xfId="182"/>
    <cellStyle name="Normal 8 2" xfId="183"/>
    <cellStyle name="Normal 8 3" xfId="184"/>
    <cellStyle name="Normal 9" xfId="185"/>
    <cellStyle name="Normal 9 2" xfId="186"/>
    <cellStyle name="Normal 9 3" xfId="187"/>
    <cellStyle name="Normal_COMPARACION 2002-2001 2" xfId="3"/>
    <cellStyle name="Notas 2" xfId="188"/>
    <cellStyle name="Notas 2 2" xfId="189"/>
    <cellStyle name="Notas 2_Sheet1" xfId="190"/>
    <cellStyle name="Percent 2" xfId="191"/>
    <cellStyle name="Percent 2 2" xfId="192"/>
    <cellStyle name="Percent 3" xfId="193"/>
    <cellStyle name="Percent 4" xfId="194"/>
    <cellStyle name="Percent 5" xfId="195"/>
    <cellStyle name="Percent 6" xfId="196"/>
    <cellStyle name="Percent 7" xfId="197"/>
    <cellStyle name="Percent 7 2" xfId="198"/>
    <cellStyle name="Porcentual 2" xfId="199"/>
    <cellStyle name="Porcentual 2 2" xfId="200"/>
    <cellStyle name="Porcentual 2 3" xfId="201"/>
    <cellStyle name="Porcentual 3" xfId="202"/>
    <cellStyle name="Porcentual 3 2" xfId="203"/>
    <cellStyle name="Porcentual 3 3" xfId="204"/>
    <cellStyle name="Porcentual 4" xfId="205"/>
    <cellStyle name="Porcentual 4 2" xfId="206"/>
    <cellStyle name="Porcentual 4 3" xfId="207"/>
    <cellStyle name="Porcentual 5" xfId="208"/>
    <cellStyle name="Porcentual 6" xfId="209"/>
    <cellStyle name="Porcentual 6 2" xfId="210"/>
    <cellStyle name="Porcentual 7" xfId="211"/>
    <cellStyle name="Porcentual 7 2" xfId="212"/>
    <cellStyle name="Porcentual 8" xfId="213"/>
    <cellStyle name="Porcentual 8 2" xfId="214"/>
    <cellStyle name="Porcentual 9" xfId="215"/>
    <cellStyle name="Red Text" xfId="216"/>
    <cellStyle name="Salida 2" xfId="217"/>
    <cellStyle name="Texto de advertencia 2" xfId="218"/>
    <cellStyle name="Texto explicativo 2" xfId="219"/>
    <cellStyle name="Título 1 2" xfId="220"/>
    <cellStyle name="Título 2 2" xfId="221"/>
    <cellStyle name="Título 3 2" xfId="222"/>
    <cellStyle name="Título 4" xfId="223"/>
    <cellStyle name="TopGrey" xfId="224"/>
    <cellStyle name="Total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ABRIL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/>
      <sheetData sheetId="2"/>
      <sheetData sheetId="3">
        <row r="11">
          <cell r="H11">
            <v>5895.3</v>
          </cell>
          <cell r="I11">
            <v>4890.8999999999996</v>
          </cell>
          <cell r="J11">
            <v>5026.2</v>
          </cell>
          <cell r="K11">
            <v>5274.5</v>
          </cell>
        </row>
        <row r="12">
          <cell r="H12">
            <v>7188</v>
          </cell>
          <cell r="I12">
            <v>5148.8</v>
          </cell>
          <cell r="J12">
            <v>5868.7</v>
          </cell>
          <cell r="K12">
            <v>19943.900000000001</v>
          </cell>
        </row>
        <row r="13">
          <cell r="H13">
            <v>4032.5</v>
          </cell>
          <cell r="I13">
            <v>2435.4</v>
          </cell>
          <cell r="J13">
            <v>3218.6</v>
          </cell>
          <cell r="K13">
            <v>2981</v>
          </cell>
        </row>
        <row r="14">
          <cell r="H14">
            <v>155.9</v>
          </cell>
          <cell r="I14">
            <v>123.3</v>
          </cell>
          <cell r="J14">
            <v>197.9</v>
          </cell>
          <cell r="K14">
            <v>184</v>
          </cell>
        </row>
        <row r="17">
          <cell r="H17">
            <v>83.8</v>
          </cell>
          <cell r="I17">
            <v>201.5</v>
          </cell>
          <cell r="J17">
            <v>951</v>
          </cell>
          <cell r="K17">
            <v>134.5</v>
          </cell>
        </row>
        <row r="18">
          <cell r="H18">
            <v>209</v>
          </cell>
          <cell r="I18">
            <v>107.1</v>
          </cell>
          <cell r="J18">
            <v>147</v>
          </cell>
          <cell r="K18">
            <v>1812.5</v>
          </cell>
        </row>
        <row r="19">
          <cell r="H19">
            <v>469.2</v>
          </cell>
          <cell r="I19">
            <v>510.8</v>
          </cell>
          <cell r="J19">
            <v>739</v>
          </cell>
          <cell r="K19">
            <v>537</v>
          </cell>
        </row>
        <row r="20">
          <cell r="H20">
            <v>130.4</v>
          </cell>
          <cell r="I20">
            <v>111.2</v>
          </cell>
          <cell r="J20">
            <v>122.2</v>
          </cell>
          <cell r="K20">
            <v>112.2</v>
          </cell>
        </row>
        <row r="21">
          <cell r="H21">
            <v>616.9</v>
          </cell>
          <cell r="I21">
            <v>612.79999999999995</v>
          </cell>
          <cell r="J21">
            <v>828.7</v>
          </cell>
          <cell r="K21">
            <v>617.6</v>
          </cell>
        </row>
        <row r="22">
          <cell r="H22">
            <v>86</v>
          </cell>
          <cell r="I22">
            <v>235.9</v>
          </cell>
          <cell r="J22">
            <v>94.7</v>
          </cell>
          <cell r="K22">
            <v>329.8</v>
          </cell>
        </row>
        <row r="23">
          <cell r="H23">
            <v>182.1</v>
          </cell>
          <cell r="I23">
            <v>191.7</v>
          </cell>
          <cell r="J23">
            <v>234.6</v>
          </cell>
          <cell r="K23">
            <v>123</v>
          </cell>
        </row>
        <row r="26">
          <cell r="H26">
            <v>11907</v>
          </cell>
          <cell r="I26">
            <v>9126.9</v>
          </cell>
          <cell r="J26">
            <v>9509.1</v>
          </cell>
          <cell r="K26">
            <v>10543.9</v>
          </cell>
        </row>
        <row r="27">
          <cell r="H27">
            <v>7646.9</v>
          </cell>
          <cell r="I27">
            <v>6473.8</v>
          </cell>
          <cell r="J27">
            <v>7342.1</v>
          </cell>
          <cell r="K27">
            <v>7056.6</v>
          </cell>
        </row>
        <row r="29">
          <cell r="H29">
            <v>3757.8</v>
          </cell>
          <cell r="I29">
            <v>3085.9</v>
          </cell>
          <cell r="J29">
            <v>2978.9</v>
          </cell>
          <cell r="K29">
            <v>2939.9</v>
          </cell>
        </row>
        <row r="30">
          <cell r="H30">
            <v>1725.2</v>
          </cell>
          <cell r="I30">
            <v>1545.4</v>
          </cell>
          <cell r="J30">
            <v>1502.5</v>
          </cell>
          <cell r="K30">
            <v>1595.9</v>
          </cell>
        </row>
        <row r="31">
          <cell r="H31">
            <v>3308.3</v>
          </cell>
          <cell r="I31">
            <v>2130.4</v>
          </cell>
          <cell r="J31">
            <v>2301.8000000000002</v>
          </cell>
          <cell r="K31">
            <v>2528.4</v>
          </cell>
        </row>
        <row r="32">
          <cell r="H32">
            <v>367.6</v>
          </cell>
          <cell r="I32">
            <v>262.10000000000002</v>
          </cell>
          <cell r="J32">
            <v>243</v>
          </cell>
          <cell r="K32">
            <v>265.89999999999998</v>
          </cell>
        </row>
        <row r="33">
          <cell r="H33">
            <v>620.79999999999995</v>
          </cell>
          <cell r="I33">
            <v>595.6</v>
          </cell>
          <cell r="J33">
            <v>595.6</v>
          </cell>
          <cell r="K33">
            <v>593.20000000000005</v>
          </cell>
        </row>
        <row r="34">
          <cell r="H34">
            <v>565</v>
          </cell>
          <cell r="I34">
            <v>584.20000000000005</v>
          </cell>
          <cell r="J34">
            <v>473.3</v>
          </cell>
          <cell r="K34">
            <v>616</v>
          </cell>
        </row>
        <row r="35">
          <cell r="H35">
            <v>277.39999999999998</v>
          </cell>
          <cell r="I35">
            <v>436.1</v>
          </cell>
          <cell r="J35">
            <v>427</v>
          </cell>
          <cell r="K35">
            <v>279.89999999999998</v>
          </cell>
        </row>
        <row r="37">
          <cell r="H37">
            <v>994.1</v>
          </cell>
          <cell r="I37">
            <v>1039.7</v>
          </cell>
          <cell r="J37">
            <v>1023.6</v>
          </cell>
          <cell r="K37">
            <v>834.8</v>
          </cell>
        </row>
        <row r="38">
          <cell r="H38">
            <v>1019.2</v>
          </cell>
          <cell r="I38">
            <v>59.6</v>
          </cell>
          <cell r="J38">
            <v>48.9</v>
          </cell>
          <cell r="K38">
            <v>41.1</v>
          </cell>
        </row>
        <row r="39">
          <cell r="H39">
            <v>18.8</v>
          </cell>
          <cell r="I39">
            <v>9.9</v>
          </cell>
          <cell r="J39">
            <v>13.1</v>
          </cell>
          <cell r="K39">
            <v>9.9</v>
          </cell>
        </row>
        <row r="40">
          <cell r="H40">
            <v>88.3</v>
          </cell>
          <cell r="I40">
            <v>86.2</v>
          </cell>
          <cell r="J40">
            <v>83.9</v>
          </cell>
          <cell r="K40">
            <v>77.7</v>
          </cell>
        </row>
        <row r="41">
          <cell r="H41">
            <v>23.4</v>
          </cell>
          <cell r="I41">
            <v>23.2</v>
          </cell>
          <cell r="J41">
            <v>24</v>
          </cell>
          <cell r="K41">
            <v>25</v>
          </cell>
        </row>
        <row r="42">
          <cell r="H42">
            <v>130.80000000000001</v>
          </cell>
          <cell r="I42">
            <v>105.8</v>
          </cell>
          <cell r="J42">
            <v>141</v>
          </cell>
          <cell r="K42">
            <v>133.19999999999999</v>
          </cell>
        </row>
        <row r="45">
          <cell r="H45">
            <v>2539.6999999999998</v>
          </cell>
          <cell r="I45">
            <v>2312.1999999999998</v>
          </cell>
          <cell r="J45">
            <v>2538.3000000000002</v>
          </cell>
          <cell r="K45">
            <v>2353.5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9">
          <cell r="H49">
            <v>692.8</v>
          </cell>
          <cell r="I49">
            <v>669.5</v>
          </cell>
          <cell r="J49">
            <v>676.6</v>
          </cell>
          <cell r="K49">
            <v>703.7</v>
          </cell>
        </row>
        <row r="50">
          <cell r="H50">
            <v>14.2</v>
          </cell>
          <cell r="I50">
            <v>12.1</v>
          </cell>
          <cell r="J50">
            <v>13.3</v>
          </cell>
          <cell r="K50">
            <v>11.6</v>
          </cell>
        </row>
        <row r="51">
          <cell r="H51">
            <v>47.8</v>
          </cell>
          <cell r="I51">
            <v>21</v>
          </cell>
          <cell r="J51">
            <v>29.1</v>
          </cell>
          <cell r="K51">
            <v>35.6</v>
          </cell>
        </row>
        <row r="52">
          <cell r="H52">
            <v>70</v>
          </cell>
          <cell r="I52">
            <v>72.7</v>
          </cell>
          <cell r="J52">
            <v>74.8</v>
          </cell>
          <cell r="K52">
            <v>59.8</v>
          </cell>
        </row>
        <row r="53">
          <cell r="H53">
            <v>0.3</v>
          </cell>
          <cell r="I53">
            <v>0</v>
          </cell>
          <cell r="J53">
            <v>0.1</v>
          </cell>
          <cell r="K53">
            <v>0.1</v>
          </cell>
        </row>
        <row r="54">
          <cell r="H54">
            <v>192.9</v>
          </cell>
          <cell r="I54">
            <v>176.2</v>
          </cell>
          <cell r="J54">
            <v>215.9</v>
          </cell>
          <cell r="K54">
            <v>190.4</v>
          </cell>
        </row>
        <row r="55">
          <cell r="H55">
            <v>0.1</v>
          </cell>
          <cell r="I55">
            <v>0.1</v>
          </cell>
          <cell r="J55">
            <v>0.3</v>
          </cell>
          <cell r="K55">
            <v>0.2</v>
          </cell>
        </row>
        <row r="59">
          <cell r="H59">
            <v>81.8</v>
          </cell>
          <cell r="I59">
            <v>78.3</v>
          </cell>
          <cell r="J59">
            <v>99.8</v>
          </cell>
          <cell r="K59">
            <v>89.2</v>
          </cell>
        </row>
        <row r="60">
          <cell r="H60">
            <v>1.2</v>
          </cell>
          <cell r="I60">
            <v>2.1</v>
          </cell>
          <cell r="J60">
            <v>2.4</v>
          </cell>
          <cell r="K60">
            <v>2</v>
          </cell>
        </row>
        <row r="61">
          <cell r="H61">
            <v>24.8</v>
          </cell>
          <cell r="I61">
            <v>0.7</v>
          </cell>
          <cell r="J61">
            <v>10.4</v>
          </cell>
          <cell r="K61">
            <v>0.8</v>
          </cell>
        </row>
        <row r="62">
          <cell r="H62">
            <v>0.1</v>
          </cell>
          <cell r="I62">
            <v>0</v>
          </cell>
          <cell r="J62">
            <v>0.2</v>
          </cell>
          <cell r="K62">
            <v>0.1</v>
          </cell>
        </row>
        <row r="64">
          <cell r="H64">
            <v>28.4</v>
          </cell>
          <cell r="I64">
            <v>25.7</v>
          </cell>
          <cell r="J64">
            <v>23.6</v>
          </cell>
          <cell r="K64">
            <v>22</v>
          </cell>
        </row>
        <row r="65">
          <cell r="H65">
            <v>1707.8</v>
          </cell>
          <cell r="I65">
            <v>1229.2</v>
          </cell>
          <cell r="J65">
            <v>1637.8</v>
          </cell>
          <cell r="K65">
            <v>1602.6</v>
          </cell>
        </row>
        <row r="66">
          <cell r="H66">
            <v>81</v>
          </cell>
          <cell r="I66">
            <v>38</v>
          </cell>
          <cell r="J66">
            <v>99.5</v>
          </cell>
          <cell r="K66">
            <v>90.5</v>
          </cell>
        </row>
        <row r="68">
          <cell r="H68">
            <v>259.3</v>
          </cell>
          <cell r="I68">
            <v>388.3</v>
          </cell>
          <cell r="J68">
            <v>352.8</v>
          </cell>
          <cell r="K68">
            <v>380.8</v>
          </cell>
        </row>
        <row r="69">
          <cell r="H69">
            <v>79.3</v>
          </cell>
          <cell r="I69">
            <v>63.7</v>
          </cell>
          <cell r="J69">
            <v>72.400000000000006</v>
          </cell>
          <cell r="K69">
            <v>69</v>
          </cell>
        </row>
        <row r="70">
          <cell r="H70">
            <v>2.8</v>
          </cell>
          <cell r="I70">
            <v>2.7</v>
          </cell>
          <cell r="J70">
            <v>2.9</v>
          </cell>
          <cell r="K70">
            <v>2.7</v>
          </cell>
        </row>
        <row r="71">
          <cell r="H71">
            <v>4.3</v>
          </cell>
          <cell r="I71">
            <v>5.0999999999999996</v>
          </cell>
          <cell r="J71">
            <v>5.3</v>
          </cell>
          <cell r="K71">
            <v>4.7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H75">
            <v>474.2</v>
          </cell>
          <cell r="I75">
            <v>880.9</v>
          </cell>
          <cell r="J75">
            <v>191.9</v>
          </cell>
          <cell r="K75">
            <v>646.70000000000005</v>
          </cell>
        </row>
        <row r="76">
          <cell r="H76">
            <v>227.9</v>
          </cell>
          <cell r="I76">
            <v>210.4</v>
          </cell>
          <cell r="J76">
            <v>161.4</v>
          </cell>
          <cell r="K76">
            <v>198.8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H78">
            <v>18.8</v>
          </cell>
          <cell r="I78">
            <v>15.8</v>
          </cell>
          <cell r="J78">
            <v>17.600000000000001</v>
          </cell>
          <cell r="K78">
            <v>31.1</v>
          </cell>
        </row>
        <row r="79">
          <cell r="H79">
            <v>521</v>
          </cell>
          <cell r="I79">
            <v>579.79999999999995</v>
          </cell>
          <cell r="J79">
            <v>741.1</v>
          </cell>
          <cell r="K79">
            <v>504.7</v>
          </cell>
        </row>
        <row r="80">
          <cell r="H80">
            <v>518</v>
          </cell>
          <cell r="I80">
            <v>575.4</v>
          </cell>
          <cell r="J80">
            <v>735.2</v>
          </cell>
          <cell r="K80">
            <v>501.8</v>
          </cell>
        </row>
        <row r="82">
          <cell r="H82">
            <v>0</v>
          </cell>
          <cell r="I82">
            <v>0</v>
          </cell>
          <cell r="J82">
            <v>0</v>
          </cell>
          <cell r="K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M235"/>
  <sheetViews>
    <sheetView showGridLines="0" tabSelected="1" topLeftCell="A4" zoomScaleNormal="100" workbookViewId="0">
      <selection activeCell="C86" sqref="C86:P97"/>
    </sheetView>
  </sheetViews>
  <sheetFormatPr baseColWidth="10" defaultColWidth="11.42578125" defaultRowHeight="12.75"/>
  <cols>
    <col min="1" max="1" width="1.5703125" style="3" customWidth="1"/>
    <col min="2" max="2" width="90.28515625" style="3" customWidth="1"/>
    <col min="3" max="6" width="11.7109375" style="3" customWidth="1"/>
    <col min="7" max="7" width="14.42578125" style="3" customWidth="1"/>
    <col min="8" max="11" width="12.140625" style="3" customWidth="1"/>
    <col min="12" max="12" width="13" style="3" customWidth="1"/>
    <col min="13" max="13" width="13.5703125" style="3" customWidth="1"/>
    <col min="14" max="14" width="11.42578125" style="3"/>
    <col min="15" max="15" width="17.85546875" style="3" customWidth="1"/>
    <col min="16" max="16384" width="11.42578125" style="3"/>
  </cols>
  <sheetData>
    <row r="1" spans="2:26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0.2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6.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5.75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15.75" customHeight="1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5.75" customHeight="1">
      <c r="B7" s="7" t="s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4" customHeight="1">
      <c r="B8" s="8" t="s">
        <v>6</v>
      </c>
      <c r="C8" s="9">
        <v>2019</v>
      </c>
      <c r="D8" s="10"/>
      <c r="E8" s="10"/>
      <c r="F8" s="10"/>
      <c r="G8" s="11" t="s">
        <v>7</v>
      </c>
      <c r="H8" s="9">
        <v>2019</v>
      </c>
      <c r="I8" s="10"/>
      <c r="J8" s="10"/>
      <c r="K8" s="10"/>
      <c r="L8" s="11" t="s">
        <v>8</v>
      </c>
      <c r="M8" s="11" t="s">
        <v>9</v>
      </c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25.5" customHeight="1" thickBot="1">
      <c r="B9" s="12"/>
      <c r="C9" s="13" t="s">
        <v>10</v>
      </c>
      <c r="D9" s="13" t="s">
        <v>11</v>
      </c>
      <c r="E9" s="13" t="s">
        <v>12</v>
      </c>
      <c r="F9" s="13" t="s">
        <v>13</v>
      </c>
      <c r="G9" s="14"/>
      <c r="H9" s="15" t="s">
        <v>10</v>
      </c>
      <c r="I9" s="15" t="s">
        <v>11</v>
      </c>
      <c r="J9" s="15" t="s">
        <v>12</v>
      </c>
      <c r="K9" s="15" t="s">
        <v>13</v>
      </c>
      <c r="L9" s="14"/>
      <c r="M9" s="14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18" customHeight="1" thickTop="1">
      <c r="B10" s="16" t="s">
        <v>14</v>
      </c>
      <c r="C10" s="17">
        <f t="shared" ref="C10:L10" si="0">+C11+C56+C57+C58+C74</f>
        <v>58570.200000000004</v>
      </c>
      <c r="D10" s="17">
        <f t="shared" si="0"/>
        <v>46918.7</v>
      </c>
      <c r="E10" s="17">
        <f t="shared" si="0"/>
        <v>51103.900000000009</v>
      </c>
      <c r="F10" s="17">
        <f t="shared" si="0"/>
        <v>66592</v>
      </c>
      <c r="G10" s="17">
        <f t="shared" si="0"/>
        <v>223184.80000000002</v>
      </c>
      <c r="H10" s="17">
        <f>+H11+H56+H57+H58+H74</f>
        <v>60039.799999999996</v>
      </c>
      <c r="I10" s="17">
        <f t="shared" ref="I10:J10" si="1">+I11+I56+I57+I58+I74</f>
        <v>48738.429999999993</v>
      </c>
      <c r="J10" s="17">
        <f t="shared" si="1"/>
        <v>51398</v>
      </c>
      <c r="K10" s="17">
        <f t="shared" si="0"/>
        <v>67446.8</v>
      </c>
      <c r="L10" s="17">
        <f t="shared" si="0"/>
        <v>227623.02999999997</v>
      </c>
      <c r="M10" s="17">
        <f t="shared" ref="M10:M47" si="2">+G10/L10*100</f>
        <v>98.050184113619807</v>
      </c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6" ht="18" customHeight="1">
      <c r="B11" s="16" t="s">
        <v>15</v>
      </c>
      <c r="C11" s="17">
        <f t="shared" ref="C11:L11" si="3">+C12+C17+C26+C45+C54+C55</f>
        <v>54864.5</v>
      </c>
      <c r="D11" s="17">
        <f t="shared" si="3"/>
        <v>43221.7</v>
      </c>
      <c r="E11" s="17">
        <f t="shared" si="3"/>
        <v>47468.600000000006</v>
      </c>
      <c r="F11" s="17">
        <f t="shared" si="3"/>
        <v>62755.7</v>
      </c>
      <c r="G11" s="17">
        <f t="shared" si="3"/>
        <v>208310.5</v>
      </c>
      <c r="H11" s="17">
        <f>+H12+H17+H26+H45+H54+H55</f>
        <v>55737.499999999993</v>
      </c>
      <c r="I11" s="17">
        <f t="shared" ref="I11:J11" si="4">+I12+I17+I26+I45+I54+I55</f>
        <v>45248.139999999992</v>
      </c>
      <c r="J11" s="17">
        <f t="shared" si="4"/>
        <v>48115.6</v>
      </c>
      <c r="K11" s="17">
        <f t="shared" si="3"/>
        <v>63592.600000000006</v>
      </c>
      <c r="L11" s="17">
        <f t="shared" si="3"/>
        <v>212693.83999999997</v>
      </c>
      <c r="M11" s="17">
        <f t="shared" si="2"/>
        <v>97.939131664555973</v>
      </c>
      <c r="N11" s="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ht="18" customHeight="1">
      <c r="B12" s="18" t="s">
        <v>16</v>
      </c>
      <c r="C12" s="19">
        <f t="shared" ref="C12:L12" si="5">SUM(C13:C16)</f>
        <v>17271.7</v>
      </c>
      <c r="D12" s="19">
        <f t="shared" ref="D12:F12" si="6">SUM(D13:D16)</f>
        <v>12598.4</v>
      </c>
      <c r="E12" s="19">
        <f t="shared" si="6"/>
        <v>14311.4</v>
      </c>
      <c r="F12" s="19">
        <f t="shared" si="6"/>
        <v>28383.4</v>
      </c>
      <c r="G12" s="19">
        <f t="shared" si="5"/>
        <v>72564.900000000009</v>
      </c>
      <c r="H12" s="19">
        <f>SUM(H13:H16)</f>
        <v>17763</v>
      </c>
      <c r="I12" s="19">
        <f t="shared" ref="I12:J12" si="7">SUM(I13:I16)</f>
        <v>13513.8</v>
      </c>
      <c r="J12" s="19">
        <f t="shared" si="7"/>
        <v>14302.7</v>
      </c>
      <c r="K12" s="19">
        <f t="shared" si="5"/>
        <v>27466.600000000002</v>
      </c>
      <c r="L12" s="19">
        <f t="shared" si="5"/>
        <v>73046.100000000006</v>
      </c>
      <c r="M12" s="19">
        <f t="shared" si="2"/>
        <v>99.341237930567132</v>
      </c>
      <c r="N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18" customHeight="1">
      <c r="B13" s="20" t="s">
        <v>17</v>
      </c>
      <c r="C13" s="21">
        <f>+[1]PP!H11</f>
        <v>5895.3</v>
      </c>
      <c r="D13" s="21">
        <f>+[1]PP!I11</f>
        <v>4890.8999999999996</v>
      </c>
      <c r="E13" s="21">
        <f>+[1]PP!J11</f>
        <v>5026.2</v>
      </c>
      <c r="F13" s="21">
        <f>+[1]PP!K11</f>
        <v>5274.5</v>
      </c>
      <c r="G13" s="21">
        <f>SUM(C13:F13)</f>
        <v>21086.9</v>
      </c>
      <c r="H13" s="21">
        <v>6126.4</v>
      </c>
      <c r="I13" s="21">
        <v>4807.8999999999996</v>
      </c>
      <c r="J13" s="21">
        <v>5124.3</v>
      </c>
      <c r="K13" s="21">
        <v>4903.5</v>
      </c>
      <c r="L13" s="21">
        <f>SUM(H13:K13)</f>
        <v>20962.099999999999</v>
      </c>
      <c r="M13" s="21">
        <f t="shared" si="2"/>
        <v>100.59536019769013</v>
      </c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18" customHeight="1">
      <c r="B14" s="20" t="s">
        <v>18</v>
      </c>
      <c r="C14" s="21">
        <f>+[1]PP!H12</f>
        <v>7188</v>
      </c>
      <c r="D14" s="21">
        <f>+[1]PP!I12</f>
        <v>5148.8</v>
      </c>
      <c r="E14" s="21">
        <f>+[1]PP!J12</f>
        <v>5868.7</v>
      </c>
      <c r="F14" s="21">
        <f>+[1]PP!K12</f>
        <v>19943.900000000001</v>
      </c>
      <c r="G14" s="21">
        <f>SUM(C14:F14)</f>
        <v>38149.4</v>
      </c>
      <c r="H14" s="21">
        <v>8386.2000000000007</v>
      </c>
      <c r="I14" s="21">
        <v>6632.1</v>
      </c>
      <c r="J14" s="21">
        <v>6909.3</v>
      </c>
      <c r="K14" s="21">
        <v>19195.8</v>
      </c>
      <c r="L14" s="21">
        <f>SUM(H14:K14)</f>
        <v>41123.4</v>
      </c>
      <c r="M14" s="21">
        <f t="shared" si="2"/>
        <v>92.768107695375377</v>
      </c>
      <c r="N14" s="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18" customHeight="1">
      <c r="B15" s="20" t="s">
        <v>19</v>
      </c>
      <c r="C15" s="21">
        <f>+[1]PP!H13</f>
        <v>4032.5</v>
      </c>
      <c r="D15" s="21">
        <f>+[1]PP!I13</f>
        <v>2435.4</v>
      </c>
      <c r="E15" s="21">
        <f>+[1]PP!J13</f>
        <v>3218.6</v>
      </c>
      <c r="F15" s="21">
        <f>+[1]PP!K13</f>
        <v>2981</v>
      </c>
      <c r="G15" s="21">
        <f>SUM(C15:F15)</f>
        <v>12667.5</v>
      </c>
      <c r="H15" s="21">
        <v>3115.4</v>
      </c>
      <c r="I15" s="21">
        <v>1945.8</v>
      </c>
      <c r="J15" s="21">
        <v>2117.9</v>
      </c>
      <c r="K15" s="21">
        <v>3204.9</v>
      </c>
      <c r="L15" s="21">
        <f>SUM(H15:K15)</f>
        <v>10384</v>
      </c>
      <c r="M15" s="21">
        <f t="shared" si="2"/>
        <v>121.99056240369799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8" customHeight="1">
      <c r="B16" s="20" t="s">
        <v>20</v>
      </c>
      <c r="C16" s="21">
        <f>+[1]PP!H14</f>
        <v>155.9</v>
      </c>
      <c r="D16" s="21">
        <f>+[1]PP!I14</f>
        <v>123.3</v>
      </c>
      <c r="E16" s="21">
        <f>+[1]PP!J14</f>
        <v>197.9</v>
      </c>
      <c r="F16" s="21">
        <f>+[1]PP!K14</f>
        <v>184</v>
      </c>
      <c r="G16" s="21">
        <f>SUM(C16:F16)</f>
        <v>661.1</v>
      </c>
      <c r="H16" s="21">
        <v>135</v>
      </c>
      <c r="I16" s="21">
        <v>128</v>
      </c>
      <c r="J16" s="21">
        <v>151.19999999999999</v>
      </c>
      <c r="K16" s="21">
        <v>162.4</v>
      </c>
      <c r="L16" s="21">
        <f>SUM(H16:K16)</f>
        <v>576.6</v>
      </c>
      <c r="M16" s="21">
        <f t="shared" si="2"/>
        <v>114.65487339576829</v>
      </c>
      <c r="N16" s="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B17" s="16" t="s">
        <v>21</v>
      </c>
      <c r="C17" s="22">
        <f t="shared" ref="C17:L17" si="8">+C18+C25</f>
        <v>1777.3999999999999</v>
      </c>
      <c r="D17" s="22">
        <f t="shared" si="8"/>
        <v>1971.0000000000002</v>
      </c>
      <c r="E17" s="22">
        <f t="shared" si="8"/>
        <v>3117.2</v>
      </c>
      <c r="F17" s="22">
        <f t="shared" si="8"/>
        <v>3666.6</v>
      </c>
      <c r="G17" s="22">
        <f t="shared" si="8"/>
        <v>10532.199999999999</v>
      </c>
      <c r="H17" s="22">
        <f>+H18+H25</f>
        <v>1675.9999999999998</v>
      </c>
      <c r="I17" s="22">
        <f t="shared" ref="I17:J17" si="9">+I18+I25</f>
        <v>1720.04</v>
      </c>
      <c r="J17" s="22">
        <f t="shared" si="9"/>
        <v>2973.7999999999997</v>
      </c>
      <c r="K17" s="22">
        <f t="shared" si="8"/>
        <v>3609.5</v>
      </c>
      <c r="L17" s="22">
        <f t="shared" si="8"/>
        <v>9979.34</v>
      </c>
      <c r="M17" s="22">
        <f t="shared" si="2"/>
        <v>105.54004573448744</v>
      </c>
      <c r="N17" s="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B18" s="23" t="s">
        <v>22</v>
      </c>
      <c r="C18" s="22">
        <f t="shared" ref="C18:L18" si="10">SUM(C19:C24)</f>
        <v>1595.3</v>
      </c>
      <c r="D18" s="22">
        <f t="shared" si="10"/>
        <v>1779.3000000000002</v>
      </c>
      <c r="E18" s="22">
        <f t="shared" si="10"/>
        <v>2882.6</v>
      </c>
      <c r="F18" s="22">
        <f t="shared" si="10"/>
        <v>3543.6</v>
      </c>
      <c r="G18" s="22">
        <f t="shared" si="10"/>
        <v>9800.7999999999993</v>
      </c>
      <c r="H18" s="22">
        <f>SUM(H19:H24)</f>
        <v>1569.6999999999998</v>
      </c>
      <c r="I18" s="22">
        <f t="shared" ref="I18:J18" si="11">SUM(I19:I24)</f>
        <v>1605.74</v>
      </c>
      <c r="J18" s="22">
        <f t="shared" si="11"/>
        <v>2832.7999999999997</v>
      </c>
      <c r="K18" s="22">
        <f t="shared" si="10"/>
        <v>3450.8</v>
      </c>
      <c r="L18" s="22">
        <f t="shared" si="10"/>
        <v>9459.0400000000009</v>
      </c>
      <c r="M18" s="22">
        <f t="shared" si="2"/>
        <v>103.61305164160422</v>
      </c>
      <c r="N18" s="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B19" s="24" t="s">
        <v>23</v>
      </c>
      <c r="C19" s="25">
        <f>+[1]PP!H17</f>
        <v>83.8</v>
      </c>
      <c r="D19" s="25">
        <f>+[1]PP!I17</f>
        <v>201.5</v>
      </c>
      <c r="E19" s="25">
        <f>+[1]PP!J17</f>
        <v>951</v>
      </c>
      <c r="F19" s="25">
        <f>+[1]PP!K17</f>
        <v>134.5</v>
      </c>
      <c r="G19" s="21">
        <f t="shared" ref="G19:G25" si="12">SUM(C19:F19)</f>
        <v>1370.8</v>
      </c>
      <c r="H19" s="21">
        <v>67.7</v>
      </c>
      <c r="I19" s="25">
        <v>190.4</v>
      </c>
      <c r="J19" s="25">
        <v>1117.0999999999999</v>
      </c>
      <c r="K19" s="25">
        <v>126.6</v>
      </c>
      <c r="L19" s="21">
        <f t="shared" ref="L19:L25" si="13">SUM(H19:K19)</f>
        <v>1501.7999999999997</v>
      </c>
      <c r="M19" s="21">
        <f t="shared" si="2"/>
        <v>91.27713410573979</v>
      </c>
      <c r="N19" s="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B20" s="24" t="s">
        <v>24</v>
      </c>
      <c r="C20" s="25">
        <f>+[1]PP!H18</f>
        <v>209</v>
      </c>
      <c r="D20" s="25">
        <f>+[1]PP!I18</f>
        <v>107.1</v>
      </c>
      <c r="E20" s="25">
        <f>+[1]PP!J18</f>
        <v>147</v>
      </c>
      <c r="F20" s="25">
        <f>+[1]PP!K18</f>
        <v>1812.5</v>
      </c>
      <c r="G20" s="21">
        <f t="shared" si="12"/>
        <v>2275.6</v>
      </c>
      <c r="H20" s="21">
        <v>187</v>
      </c>
      <c r="I20" s="25">
        <v>89.34</v>
      </c>
      <c r="J20" s="25">
        <v>105.8</v>
      </c>
      <c r="K20" s="25">
        <v>1875.9</v>
      </c>
      <c r="L20" s="21">
        <f t="shared" si="13"/>
        <v>2258.04</v>
      </c>
      <c r="M20" s="21">
        <f t="shared" si="2"/>
        <v>100.7776655860835</v>
      </c>
      <c r="N20" s="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B21" s="24" t="s">
        <v>25</v>
      </c>
      <c r="C21" s="25">
        <f>+[1]PP!H19</f>
        <v>469.2</v>
      </c>
      <c r="D21" s="25">
        <f>+[1]PP!I19</f>
        <v>510.8</v>
      </c>
      <c r="E21" s="25">
        <f>+[1]PP!J19</f>
        <v>739</v>
      </c>
      <c r="F21" s="25">
        <f>+[1]PP!K19</f>
        <v>537</v>
      </c>
      <c r="G21" s="21">
        <f t="shared" si="12"/>
        <v>2256</v>
      </c>
      <c r="H21" s="21">
        <v>438.1</v>
      </c>
      <c r="I21" s="25">
        <v>486.9</v>
      </c>
      <c r="J21" s="25">
        <v>560.9</v>
      </c>
      <c r="K21" s="25">
        <v>545.5</v>
      </c>
      <c r="L21" s="21">
        <f t="shared" si="13"/>
        <v>2031.4</v>
      </c>
      <c r="M21" s="21">
        <f t="shared" si="2"/>
        <v>111.0564142955597</v>
      </c>
      <c r="N21" s="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6"/>
      <c r="B22" s="27" t="s">
        <v>26</v>
      </c>
      <c r="C22" s="25">
        <f>+[1]PP!H20</f>
        <v>130.4</v>
      </c>
      <c r="D22" s="25">
        <f>+[1]PP!I20</f>
        <v>111.2</v>
      </c>
      <c r="E22" s="25">
        <f>+[1]PP!J20</f>
        <v>122.2</v>
      </c>
      <c r="F22" s="25">
        <f>+[1]PP!K20</f>
        <v>112.2</v>
      </c>
      <c r="G22" s="21">
        <f t="shared" si="12"/>
        <v>476</v>
      </c>
      <c r="H22" s="21">
        <v>123.8</v>
      </c>
      <c r="I22" s="25">
        <v>106.3</v>
      </c>
      <c r="J22" s="25">
        <v>117</v>
      </c>
      <c r="K22" s="25">
        <v>114.9</v>
      </c>
      <c r="L22" s="21">
        <f t="shared" si="13"/>
        <v>462</v>
      </c>
      <c r="M22" s="21">
        <f t="shared" si="2"/>
        <v>103.03030303030303</v>
      </c>
      <c r="N22" s="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B23" s="24" t="s">
        <v>27</v>
      </c>
      <c r="C23" s="25">
        <f>+[1]PP!H21</f>
        <v>616.9</v>
      </c>
      <c r="D23" s="25">
        <f>+[1]PP!I21</f>
        <v>612.79999999999995</v>
      </c>
      <c r="E23" s="25">
        <f>+[1]PP!J21</f>
        <v>828.7</v>
      </c>
      <c r="F23" s="25">
        <f>+[1]PP!K21</f>
        <v>617.6</v>
      </c>
      <c r="G23" s="21">
        <f t="shared" si="12"/>
        <v>2675.9999999999995</v>
      </c>
      <c r="H23" s="21">
        <v>680</v>
      </c>
      <c r="I23" s="25">
        <v>656</v>
      </c>
      <c r="J23" s="25">
        <v>831</v>
      </c>
      <c r="K23" s="25">
        <v>662.1</v>
      </c>
      <c r="L23" s="21">
        <f t="shared" si="13"/>
        <v>2829.1</v>
      </c>
      <c r="M23" s="21">
        <f t="shared" si="2"/>
        <v>94.588384998762848</v>
      </c>
      <c r="N23" s="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B24" s="27" t="s">
        <v>28</v>
      </c>
      <c r="C24" s="25">
        <f>+[1]PP!H22</f>
        <v>86</v>
      </c>
      <c r="D24" s="25">
        <f>+[1]PP!I22</f>
        <v>235.9</v>
      </c>
      <c r="E24" s="25">
        <f>+[1]PP!J22</f>
        <v>94.7</v>
      </c>
      <c r="F24" s="25">
        <f>+[1]PP!K22</f>
        <v>329.8</v>
      </c>
      <c r="G24" s="21">
        <f t="shared" si="12"/>
        <v>746.4</v>
      </c>
      <c r="H24" s="21">
        <v>73.099999999999994</v>
      </c>
      <c r="I24" s="25">
        <v>76.8</v>
      </c>
      <c r="J24" s="25">
        <v>101</v>
      </c>
      <c r="K24" s="25">
        <v>125.8</v>
      </c>
      <c r="L24" s="21">
        <f t="shared" si="13"/>
        <v>376.7</v>
      </c>
      <c r="M24" s="21">
        <f t="shared" si="2"/>
        <v>198.14175736660474</v>
      </c>
      <c r="N24" s="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B25" s="23" t="s">
        <v>29</v>
      </c>
      <c r="C25" s="22">
        <f>+[1]PP!H23</f>
        <v>182.1</v>
      </c>
      <c r="D25" s="22">
        <f>+[1]PP!I23</f>
        <v>191.7</v>
      </c>
      <c r="E25" s="22">
        <f>+[1]PP!J23</f>
        <v>234.6</v>
      </c>
      <c r="F25" s="22">
        <f>+[1]PP!K23</f>
        <v>123</v>
      </c>
      <c r="G25" s="19">
        <f t="shared" si="12"/>
        <v>731.4</v>
      </c>
      <c r="H25" s="19">
        <v>106.3</v>
      </c>
      <c r="I25" s="22">
        <v>114.3</v>
      </c>
      <c r="J25" s="22">
        <v>141</v>
      </c>
      <c r="K25" s="22">
        <v>158.69999999999999</v>
      </c>
      <c r="L25" s="19">
        <f t="shared" si="13"/>
        <v>520.29999999999995</v>
      </c>
      <c r="M25" s="19">
        <f t="shared" si="2"/>
        <v>140.57274649240824</v>
      </c>
      <c r="N25" s="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B26" s="18" t="s">
        <v>30</v>
      </c>
      <c r="C26" s="19">
        <f t="shared" ref="C26:L26" si="14">+C27+C30+C38+C44</f>
        <v>32450.6</v>
      </c>
      <c r="D26" s="19">
        <f t="shared" si="14"/>
        <v>25564.799999999999</v>
      </c>
      <c r="E26" s="19">
        <f t="shared" si="14"/>
        <v>26707.800000000003</v>
      </c>
      <c r="F26" s="19">
        <f t="shared" si="14"/>
        <v>27541.399999999998</v>
      </c>
      <c r="G26" s="19">
        <f t="shared" si="14"/>
        <v>112264.59999999999</v>
      </c>
      <c r="H26" s="19">
        <f>+H27+H30+H38+H44</f>
        <v>32883.899999999994</v>
      </c>
      <c r="I26" s="19">
        <f t="shared" ref="I26:J26" si="15">+I27+I30+I38+I44</f>
        <v>26889.699999999997</v>
      </c>
      <c r="J26" s="19">
        <f t="shared" si="15"/>
        <v>27357</v>
      </c>
      <c r="K26" s="19">
        <f t="shared" si="14"/>
        <v>28970.5</v>
      </c>
      <c r="L26" s="19">
        <f t="shared" si="14"/>
        <v>116101.09999999999</v>
      </c>
      <c r="M26" s="19">
        <f t="shared" si="2"/>
        <v>96.695552410786803</v>
      </c>
      <c r="N26" s="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B27" s="28" t="s">
        <v>31</v>
      </c>
      <c r="C27" s="19">
        <f t="shared" ref="C27:L27" si="16">+C28+C29</f>
        <v>19553.900000000001</v>
      </c>
      <c r="D27" s="19">
        <f t="shared" si="16"/>
        <v>15600.7</v>
      </c>
      <c r="E27" s="19">
        <f t="shared" si="16"/>
        <v>16851.2</v>
      </c>
      <c r="F27" s="19">
        <f t="shared" si="16"/>
        <v>17600.5</v>
      </c>
      <c r="G27" s="19">
        <f t="shared" si="16"/>
        <v>69606.3</v>
      </c>
      <c r="H27" s="19">
        <f>+H28+H29</f>
        <v>19537.7</v>
      </c>
      <c r="I27" s="19">
        <f t="shared" ref="I27:J27" si="17">+I28+I29</f>
        <v>16588.8</v>
      </c>
      <c r="J27" s="19">
        <f t="shared" si="17"/>
        <v>17074.900000000001</v>
      </c>
      <c r="K27" s="19">
        <f t="shared" si="16"/>
        <v>18684.400000000001</v>
      </c>
      <c r="L27" s="19">
        <f t="shared" si="16"/>
        <v>71885.8</v>
      </c>
      <c r="M27" s="19">
        <f t="shared" si="2"/>
        <v>96.828998216615801</v>
      </c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B28" s="29" t="s">
        <v>32</v>
      </c>
      <c r="C28" s="21">
        <f>+[1]PP!H26</f>
        <v>11907</v>
      </c>
      <c r="D28" s="21">
        <f>+[1]PP!I26</f>
        <v>9126.9</v>
      </c>
      <c r="E28" s="21">
        <f>+[1]PP!J26</f>
        <v>9509.1</v>
      </c>
      <c r="F28" s="21">
        <f>+[1]PP!K26</f>
        <v>10543.9</v>
      </c>
      <c r="G28" s="21">
        <f>SUM(C28:F28)</f>
        <v>41086.9</v>
      </c>
      <c r="H28" s="21">
        <v>12031.9</v>
      </c>
      <c r="I28" s="21">
        <v>9277.1</v>
      </c>
      <c r="J28" s="21">
        <v>9114.2999999999993</v>
      </c>
      <c r="K28" s="21">
        <v>10800.5</v>
      </c>
      <c r="L28" s="21">
        <f>SUM(H28:K28)</f>
        <v>41223.800000000003</v>
      </c>
      <c r="M28" s="21">
        <f t="shared" si="2"/>
        <v>99.667910284835457</v>
      </c>
      <c r="N28" s="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B29" s="29" t="s">
        <v>33</v>
      </c>
      <c r="C29" s="21">
        <f>+[1]PP!H27</f>
        <v>7646.9</v>
      </c>
      <c r="D29" s="21">
        <f>+[1]PP!I27</f>
        <v>6473.8</v>
      </c>
      <c r="E29" s="21">
        <f>+[1]PP!J27</f>
        <v>7342.1</v>
      </c>
      <c r="F29" s="21">
        <f>+[1]PP!K27</f>
        <v>7056.6</v>
      </c>
      <c r="G29" s="21">
        <f>SUM(C29:F29)</f>
        <v>28519.4</v>
      </c>
      <c r="H29" s="21">
        <v>7505.8</v>
      </c>
      <c r="I29" s="21">
        <v>7311.7</v>
      </c>
      <c r="J29" s="21">
        <v>7960.6</v>
      </c>
      <c r="K29" s="21">
        <v>7883.9</v>
      </c>
      <c r="L29" s="21">
        <f>SUM(H29:K29)</f>
        <v>30662</v>
      </c>
      <c r="M29" s="21">
        <f t="shared" si="2"/>
        <v>93.01219750831649</v>
      </c>
      <c r="N29" s="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B30" s="30" t="s">
        <v>34</v>
      </c>
      <c r="C30" s="19">
        <f t="shared" ref="C30:L30" si="18">SUM(C31:C37)</f>
        <v>10622.099999999999</v>
      </c>
      <c r="D30" s="19">
        <f t="shared" si="18"/>
        <v>8639.7000000000025</v>
      </c>
      <c r="E30" s="19">
        <f t="shared" si="18"/>
        <v>8522.1</v>
      </c>
      <c r="F30" s="19">
        <f t="shared" si="18"/>
        <v>8819.1999999999989</v>
      </c>
      <c r="G30" s="19">
        <f t="shared" si="18"/>
        <v>36603.1</v>
      </c>
      <c r="H30" s="19">
        <f>SUM(H31:H37)</f>
        <v>11413.499999999998</v>
      </c>
      <c r="I30" s="19">
        <f t="shared" ref="I30:J30" si="19">SUM(I31:I37)</f>
        <v>9004.3000000000011</v>
      </c>
      <c r="J30" s="19">
        <f t="shared" si="19"/>
        <v>9051.2999999999993</v>
      </c>
      <c r="K30" s="19">
        <f t="shared" si="18"/>
        <v>9184.4</v>
      </c>
      <c r="L30" s="19">
        <f t="shared" si="18"/>
        <v>38653.499999999993</v>
      </c>
      <c r="M30" s="19">
        <f t="shared" si="2"/>
        <v>94.695435083498268</v>
      </c>
      <c r="N30" s="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B31" s="29" t="s">
        <v>35</v>
      </c>
      <c r="C31" s="21">
        <f>+[1]PP!H29</f>
        <v>3757.8</v>
      </c>
      <c r="D31" s="21">
        <f>+[1]PP!I29</f>
        <v>3085.9</v>
      </c>
      <c r="E31" s="21">
        <f>+[1]PP!J29</f>
        <v>2978.9</v>
      </c>
      <c r="F31" s="21">
        <f>+[1]PP!K29</f>
        <v>2939.9</v>
      </c>
      <c r="G31" s="21">
        <f t="shared" ref="G31:G37" si="20">SUM(C31:F31)</f>
        <v>12762.5</v>
      </c>
      <c r="H31" s="21">
        <v>3755.6</v>
      </c>
      <c r="I31" s="21">
        <v>2972.3</v>
      </c>
      <c r="J31" s="21">
        <v>2980.4</v>
      </c>
      <c r="K31" s="21">
        <v>2999.3</v>
      </c>
      <c r="L31" s="21">
        <f t="shared" ref="L31:L37" si="21">SUM(H31:K31)</f>
        <v>12707.599999999999</v>
      </c>
      <c r="M31" s="21">
        <f t="shared" si="2"/>
        <v>100.43202492996319</v>
      </c>
      <c r="N31" s="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B32" s="29" t="s">
        <v>36</v>
      </c>
      <c r="C32" s="21">
        <f>+[1]PP!H30</f>
        <v>1725.2</v>
      </c>
      <c r="D32" s="21">
        <f>+[1]PP!I30</f>
        <v>1545.4</v>
      </c>
      <c r="E32" s="21">
        <f>+[1]PP!J30</f>
        <v>1502.5</v>
      </c>
      <c r="F32" s="21">
        <f>+[1]PP!K30</f>
        <v>1595.9</v>
      </c>
      <c r="G32" s="21">
        <f t="shared" si="20"/>
        <v>6369</v>
      </c>
      <c r="H32" s="21">
        <v>1955.9</v>
      </c>
      <c r="I32" s="21">
        <v>1824.5</v>
      </c>
      <c r="J32" s="21">
        <v>1816.4</v>
      </c>
      <c r="K32" s="21">
        <v>1840.7</v>
      </c>
      <c r="L32" s="21">
        <f t="shared" si="21"/>
        <v>7437.5</v>
      </c>
      <c r="M32" s="21">
        <f t="shared" si="2"/>
        <v>85.63361344537816</v>
      </c>
      <c r="N32" s="3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65" ht="18" customHeight="1">
      <c r="B33" s="29" t="s">
        <v>37</v>
      </c>
      <c r="C33" s="21">
        <f>+[1]PP!H31</f>
        <v>3308.3</v>
      </c>
      <c r="D33" s="21">
        <f>+[1]PP!I31</f>
        <v>2130.4</v>
      </c>
      <c r="E33" s="21">
        <f>+[1]PP!J31</f>
        <v>2301.8000000000002</v>
      </c>
      <c r="F33" s="21">
        <f>+[1]PP!K31</f>
        <v>2528.4</v>
      </c>
      <c r="G33" s="21">
        <f t="shared" si="20"/>
        <v>10268.900000000001</v>
      </c>
      <c r="H33" s="21">
        <v>3558.9</v>
      </c>
      <c r="I33" s="21">
        <v>2344.9</v>
      </c>
      <c r="J33" s="21">
        <v>2173.4</v>
      </c>
      <c r="K33" s="21">
        <v>2498.3000000000002</v>
      </c>
      <c r="L33" s="21">
        <f t="shared" si="21"/>
        <v>10575.5</v>
      </c>
      <c r="M33" s="21">
        <f t="shared" si="2"/>
        <v>97.100846295683425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2:65" ht="18" customHeight="1">
      <c r="B34" s="29" t="s">
        <v>38</v>
      </c>
      <c r="C34" s="21">
        <f>+[1]PP!H32</f>
        <v>367.6</v>
      </c>
      <c r="D34" s="21">
        <f>+[1]PP!I32</f>
        <v>262.10000000000002</v>
      </c>
      <c r="E34" s="21">
        <f>+[1]PP!J32</f>
        <v>243</v>
      </c>
      <c r="F34" s="21">
        <f>+[1]PP!K32</f>
        <v>265.89999999999998</v>
      </c>
      <c r="G34" s="21">
        <f t="shared" si="20"/>
        <v>1138.5999999999999</v>
      </c>
      <c r="H34" s="21">
        <v>583.29999999999995</v>
      </c>
      <c r="I34" s="32">
        <v>275.39999999999998</v>
      </c>
      <c r="J34" s="32">
        <v>409.2</v>
      </c>
      <c r="K34" s="32">
        <v>215.4</v>
      </c>
      <c r="L34" s="21">
        <f t="shared" si="21"/>
        <v>1483.3</v>
      </c>
      <c r="M34" s="21">
        <f t="shared" si="2"/>
        <v>76.761275534281666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2:65" ht="18" customHeight="1">
      <c r="B35" s="29" t="s">
        <v>39</v>
      </c>
      <c r="C35" s="21">
        <f>+[1]PP!H33</f>
        <v>620.79999999999995</v>
      </c>
      <c r="D35" s="21">
        <f>+[1]PP!I33</f>
        <v>595.6</v>
      </c>
      <c r="E35" s="21">
        <f>+[1]PP!J33</f>
        <v>595.6</v>
      </c>
      <c r="F35" s="21">
        <f>+[1]PP!K33</f>
        <v>593.20000000000005</v>
      </c>
      <c r="G35" s="21">
        <f t="shared" si="20"/>
        <v>2405.1999999999998</v>
      </c>
      <c r="H35" s="21">
        <v>652.29999999999995</v>
      </c>
      <c r="I35" s="21">
        <v>616.29999999999995</v>
      </c>
      <c r="J35" s="21">
        <v>615.9</v>
      </c>
      <c r="K35" s="21">
        <v>628.20000000000005</v>
      </c>
      <c r="L35" s="21">
        <f t="shared" si="21"/>
        <v>2512.6999999999998</v>
      </c>
      <c r="M35" s="21">
        <f t="shared" si="2"/>
        <v>95.721733593345803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2:65" ht="18" customHeight="1">
      <c r="B36" s="29" t="s">
        <v>40</v>
      </c>
      <c r="C36" s="21">
        <f>+[1]PP!H34</f>
        <v>565</v>
      </c>
      <c r="D36" s="21">
        <f>+[1]PP!I34</f>
        <v>584.20000000000005</v>
      </c>
      <c r="E36" s="21">
        <f>+[1]PP!J34</f>
        <v>473.3</v>
      </c>
      <c r="F36" s="21">
        <f>+[1]PP!K34</f>
        <v>616</v>
      </c>
      <c r="G36" s="21">
        <f t="shared" si="20"/>
        <v>2238.5</v>
      </c>
      <c r="H36" s="21">
        <v>557.6</v>
      </c>
      <c r="I36" s="21">
        <v>541</v>
      </c>
      <c r="J36" s="21">
        <v>526.1</v>
      </c>
      <c r="K36" s="21">
        <v>603.5</v>
      </c>
      <c r="L36" s="21">
        <f t="shared" si="21"/>
        <v>2228.1999999999998</v>
      </c>
      <c r="M36" s="21">
        <f t="shared" si="2"/>
        <v>100.46225652993448</v>
      </c>
      <c r="N36" s="2"/>
      <c r="O36" s="3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2:65" ht="18" customHeight="1">
      <c r="B37" s="29" t="s">
        <v>28</v>
      </c>
      <c r="C37" s="21">
        <f>+[1]PP!H35</f>
        <v>277.39999999999998</v>
      </c>
      <c r="D37" s="21">
        <f>+[1]PP!I35</f>
        <v>436.1</v>
      </c>
      <c r="E37" s="21">
        <f>+[1]PP!J35</f>
        <v>427</v>
      </c>
      <c r="F37" s="21">
        <f>+[1]PP!K35</f>
        <v>279.89999999999998</v>
      </c>
      <c r="G37" s="21">
        <f t="shared" si="20"/>
        <v>1420.4</v>
      </c>
      <c r="H37" s="21">
        <v>349.9</v>
      </c>
      <c r="I37" s="21">
        <v>429.9</v>
      </c>
      <c r="J37" s="21">
        <v>529.9</v>
      </c>
      <c r="K37" s="21">
        <v>399</v>
      </c>
      <c r="L37" s="21">
        <f t="shared" si="21"/>
        <v>1708.6999999999998</v>
      </c>
      <c r="M37" s="21">
        <f t="shared" si="2"/>
        <v>83.127523848539838</v>
      </c>
      <c r="N37" s="2"/>
      <c r="O37" s="3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2:65" ht="18" customHeight="1">
      <c r="B38" s="28" t="s">
        <v>41</v>
      </c>
      <c r="C38" s="19">
        <f t="shared" ref="C38:L38" si="22">SUM(C39:C43)</f>
        <v>2143.8000000000002</v>
      </c>
      <c r="D38" s="19">
        <f t="shared" si="22"/>
        <v>1218.6000000000001</v>
      </c>
      <c r="E38" s="19">
        <f t="shared" si="22"/>
        <v>1193.5</v>
      </c>
      <c r="F38" s="19">
        <f t="shared" si="22"/>
        <v>988.5</v>
      </c>
      <c r="G38" s="19">
        <f t="shared" si="22"/>
        <v>5544.4000000000005</v>
      </c>
      <c r="H38" s="19">
        <f>SUM(H39:H43)</f>
        <v>1784.6000000000001</v>
      </c>
      <c r="I38" s="19">
        <f t="shared" ref="I38:J38" si="23">SUM(I39:I43)</f>
        <v>1170.1000000000001</v>
      </c>
      <c r="J38" s="19">
        <f t="shared" si="23"/>
        <v>1099.8</v>
      </c>
      <c r="K38" s="19">
        <f t="shared" si="22"/>
        <v>963.1</v>
      </c>
      <c r="L38" s="19">
        <f t="shared" si="22"/>
        <v>5017.6000000000004</v>
      </c>
      <c r="M38" s="19">
        <f t="shared" si="2"/>
        <v>110.49904336734696</v>
      </c>
      <c r="N38" s="6"/>
      <c r="O38" s="3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65" ht="18" customHeight="1">
      <c r="B39" s="29" t="s">
        <v>42</v>
      </c>
      <c r="C39" s="21">
        <f>+[1]PP!H37</f>
        <v>994.1</v>
      </c>
      <c r="D39" s="21">
        <f>+[1]PP!I37</f>
        <v>1039.7</v>
      </c>
      <c r="E39" s="21">
        <f>+[1]PP!J37</f>
        <v>1023.6</v>
      </c>
      <c r="F39" s="21">
        <f>+[1]PP!K37</f>
        <v>834.8</v>
      </c>
      <c r="G39" s="21">
        <f t="shared" ref="G39:G44" si="24">SUM(C39:F39)</f>
        <v>3892.2</v>
      </c>
      <c r="H39" s="21">
        <v>834.7</v>
      </c>
      <c r="I39" s="21">
        <v>835.9</v>
      </c>
      <c r="J39" s="21">
        <v>913.2</v>
      </c>
      <c r="K39" s="21">
        <v>791.9</v>
      </c>
      <c r="L39" s="21">
        <f t="shared" ref="L39:L44" si="25">SUM(H39:K39)</f>
        <v>3375.7000000000003</v>
      </c>
      <c r="M39" s="21">
        <f t="shared" si="2"/>
        <v>115.30053026039042</v>
      </c>
      <c r="N39" s="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65" ht="18" customHeight="1">
      <c r="B40" s="29" t="s">
        <v>43</v>
      </c>
      <c r="C40" s="21">
        <f>+[1]PP!H38</f>
        <v>1019.2</v>
      </c>
      <c r="D40" s="21">
        <f>+[1]PP!I38</f>
        <v>59.6</v>
      </c>
      <c r="E40" s="21">
        <f>+[1]PP!J38</f>
        <v>48.9</v>
      </c>
      <c r="F40" s="21">
        <f>+[1]PP!K38</f>
        <v>41.1</v>
      </c>
      <c r="G40" s="21">
        <f t="shared" si="24"/>
        <v>1168.8</v>
      </c>
      <c r="H40" s="21">
        <v>826.1</v>
      </c>
      <c r="I40" s="21">
        <v>209.5</v>
      </c>
      <c r="J40" s="21">
        <v>62.2</v>
      </c>
      <c r="K40" s="21">
        <v>51.5</v>
      </c>
      <c r="L40" s="21">
        <f t="shared" si="25"/>
        <v>1149.3</v>
      </c>
      <c r="M40" s="21">
        <f t="shared" si="2"/>
        <v>101.69668493865831</v>
      </c>
      <c r="N40" s="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65" ht="18" customHeight="1">
      <c r="B41" s="29" t="s">
        <v>44</v>
      </c>
      <c r="C41" s="21">
        <f>+[1]PP!H39</f>
        <v>18.8</v>
      </c>
      <c r="D41" s="21">
        <f>+[1]PP!I39</f>
        <v>9.9</v>
      </c>
      <c r="E41" s="21">
        <f>+[1]PP!J39</f>
        <v>13.1</v>
      </c>
      <c r="F41" s="21">
        <f>+[1]PP!K39</f>
        <v>9.9</v>
      </c>
      <c r="G41" s="21">
        <f t="shared" si="24"/>
        <v>51.7</v>
      </c>
      <c r="H41" s="21">
        <v>11.3</v>
      </c>
      <c r="I41" s="21">
        <v>10.1</v>
      </c>
      <c r="J41" s="21">
        <v>12.2</v>
      </c>
      <c r="K41" s="21">
        <v>11</v>
      </c>
      <c r="L41" s="21">
        <f t="shared" si="25"/>
        <v>44.599999999999994</v>
      </c>
      <c r="M41" s="21">
        <f t="shared" si="2"/>
        <v>115.91928251121078</v>
      </c>
      <c r="N41" s="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65" ht="18" customHeight="1">
      <c r="B42" s="29" t="s">
        <v>45</v>
      </c>
      <c r="C42" s="21">
        <f>+[1]PP!H40</f>
        <v>88.3</v>
      </c>
      <c r="D42" s="21">
        <f>+[1]PP!I40</f>
        <v>86.2</v>
      </c>
      <c r="E42" s="21">
        <f>+[1]PP!J40</f>
        <v>83.9</v>
      </c>
      <c r="F42" s="21">
        <f>+[1]PP!K40</f>
        <v>77.7</v>
      </c>
      <c r="G42" s="21">
        <f t="shared" si="24"/>
        <v>336.09999999999997</v>
      </c>
      <c r="H42" s="21">
        <v>88.1</v>
      </c>
      <c r="I42" s="21">
        <v>90.2</v>
      </c>
      <c r="J42" s="21">
        <v>88.1</v>
      </c>
      <c r="K42" s="21">
        <v>84.6</v>
      </c>
      <c r="L42" s="21">
        <f t="shared" si="25"/>
        <v>351</v>
      </c>
      <c r="M42" s="21">
        <f t="shared" si="2"/>
        <v>95.754985754985739</v>
      </c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65" ht="18" customHeight="1">
      <c r="B43" s="29" t="s">
        <v>46</v>
      </c>
      <c r="C43" s="21">
        <f>+[1]PP!H41</f>
        <v>23.4</v>
      </c>
      <c r="D43" s="21">
        <f>+[1]PP!I41</f>
        <v>23.2</v>
      </c>
      <c r="E43" s="21">
        <f>+[1]PP!J41</f>
        <v>24</v>
      </c>
      <c r="F43" s="21">
        <f>+[1]PP!K41</f>
        <v>25</v>
      </c>
      <c r="G43" s="21">
        <f t="shared" si="24"/>
        <v>95.6</v>
      </c>
      <c r="H43" s="21">
        <v>24.4</v>
      </c>
      <c r="I43" s="21">
        <v>24.4</v>
      </c>
      <c r="J43" s="21">
        <v>24.1</v>
      </c>
      <c r="K43" s="21">
        <v>24.1</v>
      </c>
      <c r="L43" s="21">
        <f t="shared" si="25"/>
        <v>97</v>
      </c>
      <c r="M43" s="21">
        <f t="shared" si="2"/>
        <v>98.556701030927826</v>
      </c>
      <c r="N43" s="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65" ht="18" customHeight="1">
      <c r="B44" s="28" t="s">
        <v>47</v>
      </c>
      <c r="C44" s="19">
        <f>+[1]PP!H42</f>
        <v>130.80000000000001</v>
      </c>
      <c r="D44" s="19">
        <f>+[1]PP!I42</f>
        <v>105.8</v>
      </c>
      <c r="E44" s="19">
        <f>+[1]PP!J42</f>
        <v>141</v>
      </c>
      <c r="F44" s="19">
        <f>+[1]PP!K42</f>
        <v>133.19999999999999</v>
      </c>
      <c r="G44" s="19">
        <f t="shared" si="24"/>
        <v>510.8</v>
      </c>
      <c r="H44" s="19">
        <v>148.1</v>
      </c>
      <c r="I44" s="19">
        <v>126.5</v>
      </c>
      <c r="J44" s="19">
        <v>131</v>
      </c>
      <c r="K44" s="19">
        <v>138.6</v>
      </c>
      <c r="L44" s="19">
        <f t="shared" si="25"/>
        <v>544.20000000000005</v>
      </c>
      <c r="M44" s="19">
        <f t="shared" si="2"/>
        <v>93.862550532892314</v>
      </c>
      <c r="N44" s="6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65" ht="18" customHeight="1">
      <c r="B45" s="18" t="s">
        <v>48</v>
      </c>
      <c r="C45" s="19">
        <f t="shared" ref="C45:L45" si="26">+C46+C49+C50</f>
        <v>3294.5</v>
      </c>
      <c r="D45" s="19">
        <f t="shared" si="26"/>
        <v>3014.7999999999997</v>
      </c>
      <c r="E45" s="19">
        <f t="shared" si="26"/>
        <v>3257.3</v>
      </c>
      <c r="F45" s="19">
        <f t="shared" si="26"/>
        <v>3104.4</v>
      </c>
      <c r="G45" s="19">
        <f t="shared" si="26"/>
        <v>12671</v>
      </c>
      <c r="H45" s="19">
        <f>+H46+H49+H50</f>
        <v>3339.3999999999996</v>
      </c>
      <c r="I45" s="19">
        <f t="shared" ref="I45:J45" si="27">+I46+I49+I50</f>
        <v>3064.2</v>
      </c>
      <c r="J45" s="19">
        <f t="shared" si="27"/>
        <v>3414.7</v>
      </c>
      <c r="K45" s="19">
        <f t="shared" si="26"/>
        <v>3471.2999999999997</v>
      </c>
      <c r="L45" s="19">
        <f t="shared" si="26"/>
        <v>13289.6</v>
      </c>
      <c r="M45" s="19">
        <f t="shared" si="2"/>
        <v>95.34523236214784</v>
      </c>
      <c r="N45" s="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65" ht="18" customHeight="1">
      <c r="B46" s="28" t="s">
        <v>49</v>
      </c>
      <c r="C46" s="19">
        <f t="shared" ref="C46:L46" si="28">SUM(C47:C48)</f>
        <v>2539.6999999999998</v>
      </c>
      <c r="D46" s="19">
        <f t="shared" ref="D46:F46" si="29">SUM(D47:D48)</f>
        <v>2312.1999999999998</v>
      </c>
      <c r="E46" s="19">
        <f t="shared" si="29"/>
        <v>2538.3000000000002</v>
      </c>
      <c r="F46" s="19">
        <f t="shared" si="29"/>
        <v>2353.5</v>
      </c>
      <c r="G46" s="19">
        <f t="shared" si="28"/>
        <v>9743.7000000000007</v>
      </c>
      <c r="H46" s="19">
        <f>SUM(H47:H48)</f>
        <v>2661.7</v>
      </c>
      <c r="I46" s="19">
        <f t="shared" ref="I46:J46" si="30">SUM(I47:I48)</f>
        <v>2420.1999999999998</v>
      </c>
      <c r="J46" s="19">
        <f t="shared" si="30"/>
        <v>2754.1</v>
      </c>
      <c r="K46" s="19">
        <f t="shared" si="28"/>
        <v>2731.7</v>
      </c>
      <c r="L46" s="19">
        <f t="shared" si="28"/>
        <v>10567.7</v>
      </c>
      <c r="M46" s="19">
        <f t="shared" si="2"/>
        <v>92.202655260842008</v>
      </c>
      <c r="N46" s="35"/>
      <c r="O46" s="3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65" ht="18" customHeight="1">
      <c r="B47" s="29" t="s">
        <v>50</v>
      </c>
      <c r="C47" s="32">
        <f>+[1]PP!H45</f>
        <v>2539.6999999999998</v>
      </c>
      <c r="D47" s="32">
        <f>+[1]PP!I45</f>
        <v>2312.1999999999998</v>
      </c>
      <c r="E47" s="32">
        <f>+[1]PP!J45</f>
        <v>2538.3000000000002</v>
      </c>
      <c r="F47" s="32">
        <f>+[1]PP!K45</f>
        <v>2353.5</v>
      </c>
      <c r="G47" s="21">
        <f>SUM(C47:F47)</f>
        <v>9743.7000000000007</v>
      </c>
      <c r="H47" s="21">
        <v>2612</v>
      </c>
      <c r="I47" s="32">
        <v>2370.6</v>
      </c>
      <c r="J47" s="32">
        <v>2656.6</v>
      </c>
      <c r="K47" s="32">
        <v>2731.7</v>
      </c>
      <c r="L47" s="21">
        <f>SUM(H47:K47)</f>
        <v>10370.900000000001</v>
      </c>
      <c r="M47" s="21">
        <f t="shared" si="2"/>
        <v>93.952308864225856</v>
      </c>
      <c r="N47" s="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65" ht="18" customHeight="1">
      <c r="B48" s="29" t="s">
        <v>28</v>
      </c>
      <c r="C48" s="32">
        <f>+[1]PP!H46</f>
        <v>0</v>
      </c>
      <c r="D48" s="32">
        <f>+[1]PP!I46</f>
        <v>0</v>
      </c>
      <c r="E48" s="32">
        <f>+[1]PP!J46</f>
        <v>0</v>
      </c>
      <c r="F48" s="32">
        <f>+[1]PP!K46</f>
        <v>0</v>
      </c>
      <c r="G48" s="21">
        <f>SUM(C48:F48)</f>
        <v>0</v>
      </c>
      <c r="H48" s="21">
        <v>49.7</v>
      </c>
      <c r="I48" s="32">
        <v>49.6</v>
      </c>
      <c r="J48" s="32">
        <v>97.5</v>
      </c>
      <c r="K48" s="32">
        <v>0</v>
      </c>
      <c r="L48" s="21">
        <f>SUM(H48:K48)</f>
        <v>196.8</v>
      </c>
      <c r="M48" s="37">
        <v>0</v>
      </c>
      <c r="N48" s="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8" customHeight="1">
      <c r="B49" s="28" t="s">
        <v>51</v>
      </c>
      <c r="C49" s="17">
        <f>+[1]PP!H47</f>
        <v>0</v>
      </c>
      <c r="D49" s="17">
        <f>+[1]PP!I47</f>
        <v>0</v>
      </c>
      <c r="E49" s="17">
        <f>+[1]PP!J47</f>
        <v>0</v>
      </c>
      <c r="F49" s="17">
        <f>+[1]PP!K47</f>
        <v>0</v>
      </c>
      <c r="G49" s="19">
        <f>SUM(C49:F49)</f>
        <v>0</v>
      </c>
      <c r="H49" s="19">
        <v>0</v>
      </c>
      <c r="I49" s="17">
        <v>0</v>
      </c>
      <c r="J49" s="17">
        <v>0</v>
      </c>
      <c r="K49" s="17">
        <v>0</v>
      </c>
      <c r="L49" s="19">
        <f>SUM(H49:K49)</f>
        <v>0</v>
      </c>
      <c r="M49" s="37">
        <v>0</v>
      </c>
      <c r="N49" s="35"/>
      <c r="O49" s="36"/>
      <c r="P49" s="36"/>
      <c r="Q49" s="36"/>
      <c r="R49" s="36"/>
      <c r="S49" s="2"/>
      <c r="T49" s="2"/>
      <c r="U49" s="2"/>
      <c r="V49" s="2"/>
      <c r="W49" s="2"/>
      <c r="X49" s="2"/>
      <c r="Y49" s="2"/>
      <c r="Z49" s="2"/>
    </row>
    <row r="50" spans="2:26" ht="18" customHeight="1">
      <c r="B50" s="28" t="s">
        <v>52</v>
      </c>
      <c r="C50" s="19">
        <f t="shared" ref="C50:L50" si="31">SUM(C51:C53)</f>
        <v>754.8</v>
      </c>
      <c r="D50" s="19">
        <f t="shared" si="31"/>
        <v>702.6</v>
      </c>
      <c r="E50" s="19">
        <f t="shared" si="31"/>
        <v>719</v>
      </c>
      <c r="F50" s="19">
        <f t="shared" si="31"/>
        <v>750.90000000000009</v>
      </c>
      <c r="G50" s="19">
        <f t="shared" si="31"/>
        <v>2927.3</v>
      </c>
      <c r="H50" s="19">
        <f>SUM(H51:H53)</f>
        <v>677.69999999999993</v>
      </c>
      <c r="I50" s="19">
        <f t="shared" ref="I50:J50" si="32">SUM(I51:I53)</f>
        <v>644</v>
      </c>
      <c r="J50" s="19">
        <f t="shared" si="32"/>
        <v>660.6</v>
      </c>
      <c r="K50" s="19">
        <f t="shared" si="31"/>
        <v>739.6</v>
      </c>
      <c r="L50" s="19">
        <f t="shared" si="31"/>
        <v>2721.8999999999996</v>
      </c>
      <c r="M50" s="19">
        <f t="shared" ref="M50:M78" si="33">+G50/L50*100</f>
        <v>107.54619934604506</v>
      </c>
      <c r="N50" s="35"/>
      <c r="O50" s="36"/>
      <c r="P50" s="36"/>
      <c r="Q50" s="36"/>
      <c r="R50" s="36"/>
      <c r="S50" s="2"/>
      <c r="T50" s="2"/>
      <c r="U50" s="2"/>
      <c r="V50" s="2"/>
      <c r="W50" s="2"/>
      <c r="X50" s="2"/>
      <c r="Y50" s="2"/>
      <c r="Z50" s="2"/>
    </row>
    <row r="51" spans="2:26" ht="18" customHeight="1">
      <c r="B51" s="29" t="s">
        <v>53</v>
      </c>
      <c r="C51" s="32">
        <f>+[1]PP!H49</f>
        <v>692.8</v>
      </c>
      <c r="D51" s="32">
        <f>+[1]PP!I49</f>
        <v>669.5</v>
      </c>
      <c r="E51" s="32">
        <f>+[1]PP!J49</f>
        <v>676.6</v>
      </c>
      <c r="F51" s="32">
        <f>+[1]PP!K49</f>
        <v>703.7</v>
      </c>
      <c r="G51" s="21">
        <f t="shared" ref="G51:G57" si="34">SUM(C51:F51)</f>
        <v>2742.6000000000004</v>
      </c>
      <c r="H51" s="21">
        <v>640.29999999999995</v>
      </c>
      <c r="I51" s="32">
        <v>609.4</v>
      </c>
      <c r="J51" s="32">
        <v>625.1</v>
      </c>
      <c r="K51" s="32">
        <v>705.7</v>
      </c>
      <c r="L51" s="21">
        <f t="shared" ref="L51:L57" si="35">SUM(H51:K51)</f>
        <v>2580.5</v>
      </c>
      <c r="M51" s="21">
        <f t="shared" si="33"/>
        <v>106.28172834721954</v>
      </c>
      <c r="N51" s="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8" customHeight="1">
      <c r="B52" s="29" t="s">
        <v>54</v>
      </c>
      <c r="C52" s="32">
        <f>+[1]PP!H50</f>
        <v>14.2</v>
      </c>
      <c r="D52" s="32">
        <f>+[1]PP!I50</f>
        <v>12.1</v>
      </c>
      <c r="E52" s="32">
        <f>+[1]PP!J50</f>
        <v>13.3</v>
      </c>
      <c r="F52" s="32">
        <f>+[1]PP!K50</f>
        <v>11.6</v>
      </c>
      <c r="G52" s="21">
        <f t="shared" si="34"/>
        <v>51.199999999999996</v>
      </c>
      <c r="H52" s="21">
        <v>13.5</v>
      </c>
      <c r="I52" s="32">
        <v>11.4</v>
      </c>
      <c r="J52" s="32">
        <v>13</v>
      </c>
      <c r="K52" s="32">
        <v>12.8</v>
      </c>
      <c r="L52" s="21">
        <f t="shared" si="35"/>
        <v>50.7</v>
      </c>
      <c r="M52" s="21">
        <f t="shared" si="33"/>
        <v>100.98619329388558</v>
      </c>
      <c r="N52" s="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8" customHeight="1">
      <c r="B53" s="29" t="s">
        <v>28</v>
      </c>
      <c r="C53" s="32">
        <f>+[1]PP!H51</f>
        <v>47.8</v>
      </c>
      <c r="D53" s="32">
        <f>+[1]PP!I51</f>
        <v>21</v>
      </c>
      <c r="E53" s="32">
        <f>+[1]PP!J51</f>
        <v>29.1</v>
      </c>
      <c r="F53" s="32">
        <f>+[1]PP!K51</f>
        <v>35.6</v>
      </c>
      <c r="G53" s="21">
        <f t="shared" si="34"/>
        <v>133.5</v>
      </c>
      <c r="H53" s="21">
        <v>23.9</v>
      </c>
      <c r="I53" s="32">
        <v>23.2</v>
      </c>
      <c r="J53" s="32">
        <v>22.5</v>
      </c>
      <c r="K53" s="32">
        <v>21.1</v>
      </c>
      <c r="L53" s="21">
        <f t="shared" si="35"/>
        <v>90.699999999999989</v>
      </c>
      <c r="M53" s="21">
        <f t="shared" si="33"/>
        <v>147.18853362734291</v>
      </c>
      <c r="N53" s="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8" customHeight="1">
      <c r="B54" s="18" t="s">
        <v>55</v>
      </c>
      <c r="C54" s="17">
        <f>+[1]PP!H52</f>
        <v>70</v>
      </c>
      <c r="D54" s="17">
        <f>+[1]PP!I52</f>
        <v>72.7</v>
      </c>
      <c r="E54" s="17">
        <f>+[1]PP!J52</f>
        <v>74.8</v>
      </c>
      <c r="F54" s="17">
        <f>+[1]PP!K52</f>
        <v>59.8</v>
      </c>
      <c r="G54" s="19">
        <f t="shared" si="34"/>
        <v>277.3</v>
      </c>
      <c r="H54" s="19">
        <v>75.099999999999994</v>
      </c>
      <c r="I54" s="17">
        <v>60.3</v>
      </c>
      <c r="J54" s="17">
        <v>67.400000000000006</v>
      </c>
      <c r="K54" s="17">
        <v>74.599999999999994</v>
      </c>
      <c r="L54" s="19">
        <f t="shared" si="35"/>
        <v>277.39999999999998</v>
      </c>
      <c r="M54" s="19">
        <f t="shared" si="33"/>
        <v>99.963950973323733</v>
      </c>
      <c r="N54" s="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8" customHeight="1">
      <c r="B55" s="18" t="s">
        <v>56</v>
      </c>
      <c r="C55" s="17">
        <f>+[1]PP!H53</f>
        <v>0.3</v>
      </c>
      <c r="D55" s="17">
        <f>+[1]PP!I53</f>
        <v>0</v>
      </c>
      <c r="E55" s="17">
        <f>+[1]PP!J53</f>
        <v>0.1</v>
      </c>
      <c r="F55" s="17">
        <f>+[1]PP!K53</f>
        <v>0.1</v>
      </c>
      <c r="G55" s="19">
        <f t="shared" si="34"/>
        <v>0.5</v>
      </c>
      <c r="H55" s="19">
        <v>0.1</v>
      </c>
      <c r="I55" s="17">
        <v>0.1</v>
      </c>
      <c r="J55" s="17">
        <v>0</v>
      </c>
      <c r="K55" s="17">
        <v>0.1</v>
      </c>
      <c r="L55" s="19">
        <f t="shared" si="35"/>
        <v>0.30000000000000004</v>
      </c>
      <c r="M55" s="19">
        <f t="shared" si="33"/>
        <v>166.66666666666666</v>
      </c>
      <c r="N55" s="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8" customHeight="1">
      <c r="B56" s="18" t="s">
        <v>57</v>
      </c>
      <c r="C56" s="17">
        <f>+[1]PP!H54</f>
        <v>192.9</v>
      </c>
      <c r="D56" s="17">
        <f>+[1]PP!I54</f>
        <v>176.2</v>
      </c>
      <c r="E56" s="17">
        <f>+[1]PP!J54</f>
        <v>215.9</v>
      </c>
      <c r="F56" s="17">
        <f>+[1]PP!K54</f>
        <v>190.4</v>
      </c>
      <c r="G56" s="19">
        <f t="shared" si="34"/>
        <v>775.4</v>
      </c>
      <c r="H56" s="19">
        <v>227.4</v>
      </c>
      <c r="I56" s="17">
        <v>225.7</v>
      </c>
      <c r="J56" s="17">
        <v>245.8</v>
      </c>
      <c r="K56" s="17">
        <v>251.6</v>
      </c>
      <c r="L56" s="19">
        <f t="shared" si="35"/>
        <v>950.50000000000011</v>
      </c>
      <c r="M56" s="19">
        <f t="shared" si="33"/>
        <v>81.57811678064175</v>
      </c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8" customHeight="1">
      <c r="B57" s="18" t="s">
        <v>58</v>
      </c>
      <c r="C57" s="17">
        <f>+[1]PP!H55</f>
        <v>0.1</v>
      </c>
      <c r="D57" s="17">
        <f>+[1]PP!I55</f>
        <v>0.1</v>
      </c>
      <c r="E57" s="17">
        <f>+[1]PP!J55</f>
        <v>0.3</v>
      </c>
      <c r="F57" s="17">
        <f>+[1]PP!K55</f>
        <v>0.2</v>
      </c>
      <c r="G57" s="19">
        <f t="shared" si="34"/>
        <v>0.7</v>
      </c>
      <c r="H57" s="19">
        <v>0.1</v>
      </c>
      <c r="I57" s="17">
        <v>0.3</v>
      </c>
      <c r="J57" s="17">
        <v>0.2</v>
      </c>
      <c r="K57" s="17">
        <v>0.1</v>
      </c>
      <c r="L57" s="19">
        <f t="shared" si="35"/>
        <v>0.70000000000000007</v>
      </c>
      <c r="M57" s="19">
        <f t="shared" si="33"/>
        <v>99.999999999999986</v>
      </c>
      <c r="N57" s="35"/>
      <c r="O57" s="3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8" customHeight="1">
      <c r="B58" s="39" t="s">
        <v>59</v>
      </c>
      <c r="C58" s="19">
        <f t="shared" ref="C58:L58" si="36">+C59+C69+C73</f>
        <v>2270.8000000000002</v>
      </c>
      <c r="D58" s="19">
        <f t="shared" si="36"/>
        <v>1833.8</v>
      </c>
      <c r="E58" s="19">
        <f t="shared" si="36"/>
        <v>2307.1</v>
      </c>
      <c r="F58" s="19">
        <f t="shared" si="36"/>
        <v>2264.3999999999996</v>
      </c>
      <c r="G58" s="19">
        <f t="shared" si="36"/>
        <v>8676.0999999999985</v>
      </c>
      <c r="H58" s="19">
        <f>+H59+H69+H73</f>
        <v>2421.4000000000005</v>
      </c>
      <c r="I58" s="19">
        <f t="shared" ref="I58:J58" si="37">+I59+I69+I73</f>
        <v>2054.29</v>
      </c>
      <c r="J58" s="19">
        <f t="shared" si="37"/>
        <v>2254.9</v>
      </c>
      <c r="K58" s="19">
        <f t="shared" si="36"/>
        <v>2252.5</v>
      </c>
      <c r="L58" s="19">
        <f t="shared" si="36"/>
        <v>8983.09</v>
      </c>
      <c r="M58" s="19">
        <f t="shared" si="33"/>
        <v>96.582579045740374</v>
      </c>
      <c r="N58" s="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8" customHeight="1">
      <c r="B59" s="40" t="s">
        <v>60</v>
      </c>
      <c r="C59" s="19">
        <f t="shared" ref="C59:L59" si="38">+C60+C65</f>
        <v>1925.1000000000001</v>
      </c>
      <c r="D59" s="19">
        <f t="shared" si="38"/>
        <v>1374</v>
      </c>
      <c r="E59" s="19">
        <f t="shared" si="38"/>
        <v>1873.6999999999998</v>
      </c>
      <c r="F59" s="19">
        <f t="shared" si="38"/>
        <v>1807.1999999999998</v>
      </c>
      <c r="G59" s="19">
        <f t="shared" si="38"/>
        <v>6979.9999999999991</v>
      </c>
      <c r="H59" s="19">
        <f>+H60+H65</f>
        <v>2136.2000000000003</v>
      </c>
      <c r="I59" s="19">
        <f t="shared" ref="I59:J59" si="39">+I60+I65</f>
        <v>1736.19</v>
      </c>
      <c r="J59" s="19">
        <f t="shared" si="39"/>
        <v>1940.4</v>
      </c>
      <c r="K59" s="19">
        <f t="shared" si="38"/>
        <v>1904.6000000000001</v>
      </c>
      <c r="L59" s="19">
        <f t="shared" si="38"/>
        <v>7717.3899999999994</v>
      </c>
      <c r="M59" s="19">
        <f t="shared" si="33"/>
        <v>90.445085709028561</v>
      </c>
      <c r="N59" s="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8" customHeight="1">
      <c r="B60" s="28" t="s">
        <v>61</v>
      </c>
      <c r="C60" s="19">
        <f t="shared" ref="C60:L60" si="40">SUM(C61:C64)</f>
        <v>107.89999999999999</v>
      </c>
      <c r="D60" s="19">
        <f t="shared" ref="D60:F60" si="41">SUM(D61:D64)</f>
        <v>81.099999999999994</v>
      </c>
      <c r="E60" s="19">
        <f t="shared" si="41"/>
        <v>112.80000000000001</v>
      </c>
      <c r="F60" s="19">
        <f t="shared" si="41"/>
        <v>92.1</v>
      </c>
      <c r="G60" s="19">
        <f t="shared" si="40"/>
        <v>393.89999999999992</v>
      </c>
      <c r="H60" s="19">
        <f>SUM(H61:H64)</f>
        <v>106.1</v>
      </c>
      <c r="I60" s="19">
        <f t="shared" ref="I60:J60" si="42">SUM(I61:I64)</f>
        <v>107.19000000000001</v>
      </c>
      <c r="J60" s="19">
        <f t="shared" si="42"/>
        <v>119.40000000000002</v>
      </c>
      <c r="K60" s="19">
        <f t="shared" si="40"/>
        <v>107.6</v>
      </c>
      <c r="L60" s="19">
        <f t="shared" si="40"/>
        <v>440.28999999999996</v>
      </c>
      <c r="M60" s="19">
        <f t="shared" si="33"/>
        <v>89.463762520157147</v>
      </c>
      <c r="N60" s="3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8" customHeight="1">
      <c r="B61" s="29" t="s">
        <v>62</v>
      </c>
      <c r="C61" s="41">
        <f>+[1]PP!H59</f>
        <v>81.8</v>
      </c>
      <c r="D61" s="41">
        <f>+[1]PP!I59</f>
        <v>78.3</v>
      </c>
      <c r="E61" s="41">
        <f>+[1]PP!J59</f>
        <v>99.8</v>
      </c>
      <c r="F61" s="41">
        <f>+[1]PP!K59</f>
        <v>89.2</v>
      </c>
      <c r="G61" s="21">
        <f>SUM(C61:F61)</f>
        <v>349.09999999999997</v>
      </c>
      <c r="H61" s="21">
        <v>100.1</v>
      </c>
      <c r="I61" s="41">
        <v>102.4</v>
      </c>
      <c r="J61" s="41">
        <v>104.7</v>
      </c>
      <c r="K61" s="41">
        <v>102.6</v>
      </c>
      <c r="L61" s="21">
        <f>SUM(H61:K61)</f>
        <v>409.79999999999995</v>
      </c>
      <c r="M61" s="21">
        <f t="shared" si="33"/>
        <v>85.187896534895074</v>
      </c>
      <c r="N61" s="35"/>
      <c r="O61" s="3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8" customHeight="1">
      <c r="B62" s="29" t="s">
        <v>63</v>
      </c>
      <c r="C62" s="41">
        <f>+[1]PP!H60</f>
        <v>1.2</v>
      </c>
      <c r="D62" s="41">
        <f>+[1]PP!I60</f>
        <v>2.1</v>
      </c>
      <c r="E62" s="41">
        <f>+[1]PP!J60</f>
        <v>2.4</v>
      </c>
      <c r="F62" s="41">
        <f>+[1]PP!K60</f>
        <v>2</v>
      </c>
      <c r="G62" s="21">
        <f>SUM(C62:F62)</f>
        <v>7.6999999999999993</v>
      </c>
      <c r="H62" s="21">
        <v>3.5</v>
      </c>
      <c r="I62" s="42">
        <v>2.9</v>
      </c>
      <c r="J62" s="42">
        <v>2.9</v>
      </c>
      <c r="K62" s="42">
        <v>3.2</v>
      </c>
      <c r="L62" s="21">
        <f>SUM(H62:K62)</f>
        <v>12.5</v>
      </c>
      <c r="M62" s="21">
        <f t="shared" si="33"/>
        <v>61.6</v>
      </c>
      <c r="N62" s="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8" customHeight="1">
      <c r="B63" s="29" t="s">
        <v>64</v>
      </c>
      <c r="C63" s="41">
        <f>+[1]PP!H61</f>
        <v>24.8</v>
      </c>
      <c r="D63" s="41">
        <f>+[1]PP!I61</f>
        <v>0.7</v>
      </c>
      <c r="E63" s="41">
        <f>+[1]PP!J61</f>
        <v>10.4</v>
      </c>
      <c r="F63" s="41">
        <f>+[1]PP!K61</f>
        <v>0.8</v>
      </c>
      <c r="G63" s="21">
        <f>SUM(C63:F63)</f>
        <v>36.699999999999996</v>
      </c>
      <c r="H63" s="21">
        <v>2.4</v>
      </c>
      <c r="I63" s="42">
        <v>1.89</v>
      </c>
      <c r="J63" s="42">
        <v>11.4</v>
      </c>
      <c r="K63" s="42">
        <v>1.7</v>
      </c>
      <c r="L63" s="21">
        <f>SUM(H63:K63)</f>
        <v>17.39</v>
      </c>
      <c r="M63" s="21">
        <f t="shared" si="33"/>
        <v>211.04082806210465</v>
      </c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8" customHeight="1">
      <c r="B64" s="29" t="s">
        <v>65</v>
      </c>
      <c r="C64" s="41">
        <f>+[1]PP!H62</f>
        <v>0.1</v>
      </c>
      <c r="D64" s="41">
        <f>+[1]PP!I62</f>
        <v>0</v>
      </c>
      <c r="E64" s="41">
        <f>+[1]PP!J62</f>
        <v>0.2</v>
      </c>
      <c r="F64" s="41">
        <f>+[1]PP!K62</f>
        <v>0.1</v>
      </c>
      <c r="G64" s="21">
        <f>SUM(C64:F64)</f>
        <v>0.4</v>
      </c>
      <c r="H64" s="21">
        <v>0.1</v>
      </c>
      <c r="I64" s="21">
        <v>0</v>
      </c>
      <c r="J64" s="21">
        <v>0.4</v>
      </c>
      <c r="K64" s="21">
        <v>0.1</v>
      </c>
      <c r="L64" s="21">
        <f>SUM(H64:K64)</f>
        <v>0.6</v>
      </c>
      <c r="M64" s="21">
        <f t="shared" si="33"/>
        <v>66.666666666666671</v>
      </c>
      <c r="N64" s="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8" customHeight="1">
      <c r="B65" s="28" t="s">
        <v>66</v>
      </c>
      <c r="C65" s="19">
        <f t="shared" ref="C65:L65" si="43">SUM(C66:C68)</f>
        <v>1817.2</v>
      </c>
      <c r="D65" s="19">
        <f t="shared" si="43"/>
        <v>1292.9000000000001</v>
      </c>
      <c r="E65" s="19">
        <f t="shared" si="43"/>
        <v>1760.8999999999999</v>
      </c>
      <c r="F65" s="19">
        <f t="shared" si="43"/>
        <v>1715.1</v>
      </c>
      <c r="G65" s="19">
        <f t="shared" si="43"/>
        <v>6586.0999999999995</v>
      </c>
      <c r="H65" s="19">
        <f>SUM(H66:H68)</f>
        <v>2030.1000000000001</v>
      </c>
      <c r="I65" s="19">
        <f t="shared" ref="I65:J65" si="44">SUM(I66:I68)</f>
        <v>1629</v>
      </c>
      <c r="J65" s="19">
        <f t="shared" si="44"/>
        <v>1821</v>
      </c>
      <c r="K65" s="19">
        <f t="shared" si="43"/>
        <v>1797.0000000000002</v>
      </c>
      <c r="L65" s="19">
        <f t="shared" si="43"/>
        <v>7277.0999999999995</v>
      </c>
      <c r="M65" s="19">
        <f t="shared" si="33"/>
        <v>90.504459193909653</v>
      </c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8" customHeight="1">
      <c r="B66" s="43" t="s">
        <v>67</v>
      </c>
      <c r="C66" s="32">
        <f>+[1]PP!H64:H64</f>
        <v>28.4</v>
      </c>
      <c r="D66" s="32">
        <f>+[1]PP!I64:I64</f>
        <v>25.7</v>
      </c>
      <c r="E66" s="32">
        <f>+[1]PP!J64:J64</f>
        <v>23.6</v>
      </c>
      <c r="F66" s="32">
        <f>+[1]PP!K64:K64</f>
        <v>22</v>
      </c>
      <c r="G66" s="21">
        <f>SUM(C66:F66)</f>
        <v>99.699999999999989</v>
      </c>
      <c r="H66" s="21">
        <v>26.9</v>
      </c>
      <c r="I66" s="32">
        <v>21.7</v>
      </c>
      <c r="J66" s="32">
        <v>19</v>
      </c>
      <c r="K66" s="32">
        <v>27.4</v>
      </c>
      <c r="L66" s="21">
        <f>SUM(H66:K66)</f>
        <v>95</v>
      </c>
      <c r="M66" s="21">
        <f t="shared" si="33"/>
        <v>104.94736842105262</v>
      </c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8" customHeight="1">
      <c r="B67" s="43" t="s">
        <v>64</v>
      </c>
      <c r="C67" s="32">
        <f>+[1]PP!H65:H65</f>
        <v>1707.8</v>
      </c>
      <c r="D67" s="32">
        <f>+[1]PP!I65:I65</f>
        <v>1229.2</v>
      </c>
      <c r="E67" s="32">
        <f>+[1]PP!J65:J65</f>
        <v>1637.8</v>
      </c>
      <c r="F67" s="32">
        <f>+[1]PP!K65:K65</f>
        <v>1602.6</v>
      </c>
      <c r="G67" s="21">
        <f>SUM(C67:F67)</f>
        <v>6177.4</v>
      </c>
      <c r="H67" s="21">
        <v>1900</v>
      </c>
      <c r="I67" s="32">
        <v>1508.5</v>
      </c>
      <c r="J67" s="32">
        <v>1688.7</v>
      </c>
      <c r="K67" s="32">
        <v>1662.7</v>
      </c>
      <c r="L67" s="21">
        <f>SUM(H67:K67)</f>
        <v>6759.9</v>
      </c>
      <c r="M67" s="21">
        <f t="shared" si="33"/>
        <v>91.383008624387926</v>
      </c>
      <c r="N67" s="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8" customHeight="1">
      <c r="B68" s="43" t="s">
        <v>28</v>
      </c>
      <c r="C68" s="32">
        <f>+[1]PP!H66:H66</f>
        <v>81</v>
      </c>
      <c r="D68" s="32">
        <f>+[1]PP!I66:I66</f>
        <v>38</v>
      </c>
      <c r="E68" s="32">
        <f>+[1]PP!J66:J66</f>
        <v>99.5</v>
      </c>
      <c r="F68" s="32">
        <f>+[1]PP!K66:K66</f>
        <v>90.5</v>
      </c>
      <c r="G68" s="21">
        <f>SUM(C68:F68)</f>
        <v>309</v>
      </c>
      <c r="H68" s="21">
        <v>103.2</v>
      </c>
      <c r="I68" s="32">
        <v>98.8</v>
      </c>
      <c r="J68" s="32">
        <v>113.3</v>
      </c>
      <c r="K68" s="32">
        <v>106.9</v>
      </c>
      <c r="L68" s="21">
        <f>SUM(H68:K68)</f>
        <v>422.20000000000005</v>
      </c>
      <c r="M68" s="21">
        <f t="shared" si="33"/>
        <v>73.18806252960681</v>
      </c>
      <c r="N68" s="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8" customHeight="1">
      <c r="B69" s="40" t="s">
        <v>68</v>
      </c>
      <c r="C69" s="17">
        <f t="shared" ref="C69:L69" si="45">SUM(C70:C72)</f>
        <v>341.40000000000003</v>
      </c>
      <c r="D69" s="17">
        <f t="shared" si="45"/>
        <v>454.7</v>
      </c>
      <c r="E69" s="17">
        <f t="shared" si="45"/>
        <v>428.1</v>
      </c>
      <c r="F69" s="17">
        <f t="shared" si="45"/>
        <v>452.5</v>
      </c>
      <c r="G69" s="17">
        <f t="shared" si="45"/>
        <v>1676.6999999999998</v>
      </c>
      <c r="H69" s="17">
        <f>SUM(H70:H72)</f>
        <v>284.89999999999998</v>
      </c>
      <c r="I69" s="17">
        <f t="shared" ref="I69:J69" si="46">SUM(I70:I72)</f>
        <v>318</v>
      </c>
      <c r="J69" s="17">
        <f t="shared" si="46"/>
        <v>314.39999999999998</v>
      </c>
      <c r="K69" s="17">
        <f t="shared" si="45"/>
        <v>347.79999999999995</v>
      </c>
      <c r="L69" s="17">
        <f t="shared" si="45"/>
        <v>1265.1000000000001</v>
      </c>
      <c r="M69" s="17">
        <f t="shared" si="33"/>
        <v>132.53497747213657</v>
      </c>
      <c r="N69" s="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8" customHeight="1">
      <c r="B70" s="29" t="s">
        <v>69</v>
      </c>
      <c r="C70" s="32">
        <f>+[1]PP!H68</f>
        <v>259.3</v>
      </c>
      <c r="D70" s="32">
        <f>+[1]PP!I68</f>
        <v>388.3</v>
      </c>
      <c r="E70" s="32">
        <f>+[1]PP!J68</f>
        <v>352.8</v>
      </c>
      <c r="F70" s="32">
        <f>+[1]PP!K68</f>
        <v>380.8</v>
      </c>
      <c r="G70" s="21">
        <f>SUM(C70:F70)</f>
        <v>1381.2</v>
      </c>
      <c r="H70" s="21">
        <v>166</v>
      </c>
      <c r="I70" s="32">
        <v>199.6</v>
      </c>
      <c r="J70" s="32">
        <v>193.1</v>
      </c>
      <c r="K70" s="32">
        <v>225.3</v>
      </c>
      <c r="L70" s="21">
        <f>SUM(H70:K70)</f>
        <v>784</v>
      </c>
      <c r="M70" s="21">
        <f t="shared" si="33"/>
        <v>176.17346938775512</v>
      </c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8" customHeight="1">
      <c r="B71" s="29" t="s">
        <v>70</v>
      </c>
      <c r="C71" s="32">
        <f>+[1]PP!H69</f>
        <v>79.3</v>
      </c>
      <c r="D71" s="32">
        <f>+[1]PP!I69</f>
        <v>63.7</v>
      </c>
      <c r="E71" s="32">
        <f>+[1]PP!J69</f>
        <v>72.400000000000006</v>
      </c>
      <c r="F71" s="32">
        <f>+[1]PP!K69</f>
        <v>69</v>
      </c>
      <c r="G71" s="21">
        <f>SUM(C71:F71)</f>
        <v>284.39999999999998</v>
      </c>
      <c r="H71" s="21">
        <v>117.2</v>
      </c>
      <c r="I71" s="32">
        <v>116.3</v>
      </c>
      <c r="J71" s="32">
        <v>118.6</v>
      </c>
      <c r="K71" s="32">
        <v>119.6</v>
      </c>
      <c r="L71" s="21">
        <f>SUM(H71:K71)</f>
        <v>471.70000000000005</v>
      </c>
      <c r="M71" s="21">
        <f t="shared" si="33"/>
        <v>60.292558829764673</v>
      </c>
      <c r="N71" s="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8" customHeight="1">
      <c r="B72" s="29" t="s">
        <v>28</v>
      </c>
      <c r="C72" s="32">
        <f>+[1]PP!H70</f>
        <v>2.8</v>
      </c>
      <c r="D72" s="32">
        <f>+[1]PP!I70</f>
        <v>2.7</v>
      </c>
      <c r="E72" s="32">
        <f>+[1]PP!J70</f>
        <v>2.9</v>
      </c>
      <c r="F72" s="32">
        <f>+[1]PP!K70</f>
        <v>2.7</v>
      </c>
      <c r="G72" s="21">
        <f>SUM(C72:F72)</f>
        <v>11.100000000000001</v>
      </c>
      <c r="H72" s="21">
        <v>1.7</v>
      </c>
      <c r="I72" s="32">
        <v>2.1</v>
      </c>
      <c r="J72" s="32">
        <v>2.7</v>
      </c>
      <c r="K72" s="32">
        <v>2.9</v>
      </c>
      <c r="L72" s="21">
        <f>SUM(H72:K72)</f>
        <v>9.4</v>
      </c>
      <c r="M72" s="21">
        <f t="shared" si="33"/>
        <v>118.08510638297874</v>
      </c>
      <c r="N72" s="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8" customHeight="1">
      <c r="B73" s="40" t="s">
        <v>71</v>
      </c>
      <c r="C73" s="17">
        <f>+[1]PP!H71</f>
        <v>4.3</v>
      </c>
      <c r="D73" s="17">
        <f>+[1]PP!I71</f>
        <v>5.0999999999999996</v>
      </c>
      <c r="E73" s="17">
        <f>+[1]PP!J71</f>
        <v>5.3</v>
      </c>
      <c r="F73" s="17">
        <f>+[1]PP!K71</f>
        <v>4.7</v>
      </c>
      <c r="G73" s="19">
        <f>SUM(C73:F73)</f>
        <v>19.399999999999999</v>
      </c>
      <c r="H73" s="19">
        <v>0.3</v>
      </c>
      <c r="I73" s="17">
        <v>0.1</v>
      </c>
      <c r="J73" s="17">
        <v>0.1</v>
      </c>
      <c r="K73" s="17">
        <v>0.1</v>
      </c>
      <c r="L73" s="19">
        <f>SUM(H73:K73)</f>
        <v>0.6</v>
      </c>
      <c r="M73" s="44">
        <v>0</v>
      </c>
      <c r="N73" s="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8" customHeight="1">
      <c r="B74" s="18" t="s">
        <v>72</v>
      </c>
      <c r="C74" s="17">
        <f t="shared" ref="C74:L74" si="47">+C75+C80+C81</f>
        <v>1241.9000000000001</v>
      </c>
      <c r="D74" s="17">
        <f t="shared" si="47"/>
        <v>1686.8999999999999</v>
      </c>
      <c r="E74" s="17">
        <f t="shared" si="47"/>
        <v>1112</v>
      </c>
      <c r="F74" s="17">
        <f t="shared" si="47"/>
        <v>1381.3</v>
      </c>
      <c r="G74" s="17">
        <f t="shared" si="47"/>
        <v>5422.1</v>
      </c>
      <c r="H74" s="17">
        <f>+H75+H80+H81</f>
        <v>1653.4</v>
      </c>
      <c r="I74" s="17">
        <f t="shared" ref="I74:J74" si="48">+I75+I80+I81</f>
        <v>1210</v>
      </c>
      <c r="J74" s="17">
        <f t="shared" si="48"/>
        <v>781.5</v>
      </c>
      <c r="K74" s="17">
        <f t="shared" si="47"/>
        <v>1350</v>
      </c>
      <c r="L74" s="17">
        <f t="shared" si="47"/>
        <v>4994.8999999999996</v>
      </c>
      <c r="M74" s="17">
        <f t="shared" si="33"/>
        <v>108.55272377825382</v>
      </c>
      <c r="N74" s="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8" customHeight="1">
      <c r="B75" s="40" t="s">
        <v>73</v>
      </c>
      <c r="C75" s="17">
        <f t="shared" ref="C75:L75" si="49">SUM(C76:C79)</f>
        <v>702.1</v>
      </c>
      <c r="D75" s="17">
        <f t="shared" ref="D75:F75" si="50">SUM(D76:D79)</f>
        <v>1091.3</v>
      </c>
      <c r="E75" s="17">
        <f t="shared" si="50"/>
        <v>353.3</v>
      </c>
      <c r="F75" s="17">
        <f t="shared" si="50"/>
        <v>845.5</v>
      </c>
      <c r="G75" s="17">
        <f t="shared" si="49"/>
        <v>2992.2</v>
      </c>
      <c r="H75" s="17">
        <f>SUM(H76:H79)</f>
        <v>1029.0999999999999</v>
      </c>
      <c r="I75" s="17">
        <f t="shared" ref="I75:J75" si="51">SUM(I76:I79)</f>
        <v>421.5</v>
      </c>
      <c r="J75" s="17">
        <f t="shared" si="51"/>
        <v>182</v>
      </c>
      <c r="K75" s="17">
        <f t="shared" si="49"/>
        <v>557.29999999999995</v>
      </c>
      <c r="L75" s="17">
        <f t="shared" si="49"/>
        <v>2189.9</v>
      </c>
      <c r="M75" s="17">
        <f t="shared" si="33"/>
        <v>136.63637609023243</v>
      </c>
      <c r="N75" s="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8" customHeight="1">
      <c r="B76" s="29" t="s">
        <v>74</v>
      </c>
      <c r="C76" s="21">
        <f>+[1]PP!H74</f>
        <v>0</v>
      </c>
      <c r="D76" s="21">
        <f>+[1]PP!I74</f>
        <v>0</v>
      </c>
      <c r="E76" s="21">
        <f>+[1]PP!J74</f>
        <v>0</v>
      </c>
      <c r="F76" s="21">
        <f>+[1]PP!K74</f>
        <v>0</v>
      </c>
      <c r="G76" s="21">
        <f t="shared" ref="G76:G82" si="52">SUM(C76:F76)</f>
        <v>0</v>
      </c>
      <c r="H76" s="21">
        <v>0</v>
      </c>
      <c r="I76" s="21">
        <v>64</v>
      </c>
      <c r="J76" s="21">
        <v>0</v>
      </c>
      <c r="K76" s="21">
        <v>52.3</v>
      </c>
      <c r="L76" s="21">
        <f t="shared" ref="L76:L82" si="53">SUM(H76:K76)</f>
        <v>116.3</v>
      </c>
      <c r="M76" s="44">
        <v>0</v>
      </c>
      <c r="N76" s="3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8" customHeight="1">
      <c r="B77" s="29" t="s">
        <v>75</v>
      </c>
      <c r="C77" s="21">
        <f>+[1]PP!H75</f>
        <v>474.2</v>
      </c>
      <c r="D77" s="21">
        <f>+[1]PP!I75</f>
        <v>880.9</v>
      </c>
      <c r="E77" s="21">
        <f>+[1]PP!J75</f>
        <v>191.9</v>
      </c>
      <c r="F77" s="21">
        <f>+[1]PP!K75</f>
        <v>646.70000000000005</v>
      </c>
      <c r="G77" s="21">
        <f t="shared" si="52"/>
        <v>2193.6999999999998</v>
      </c>
      <c r="H77" s="21">
        <v>887.1</v>
      </c>
      <c r="I77" s="21">
        <v>202.5</v>
      </c>
      <c r="J77" s="21">
        <v>0</v>
      </c>
      <c r="K77" s="21">
        <v>328.2</v>
      </c>
      <c r="L77" s="21">
        <f t="shared" si="53"/>
        <v>1417.8</v>
      </c>
      <c r="M77" s="32">
        <f t="shared" si="33"/>
        <v>154.7256312596981</v>
      </c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8" customHeight="1">
      <c r="B78" s="29" t="s">
        <v>76</v>
      </c>
      <c r="C78" s="21">
        <f>+[1]PP!H76</f>
        <v>227.9</v>
      </c>
      <c r="D78" s="21">
        <f>+[1]PP!I76</f>
        <v>210.4</v>
      </c>
      <c r="E78" s="21">
        <f>+[1]PP!J76</f>
        <v>161.4</v>
      </c>
      <c r="F78" s="21">
        <f>+[1]PP!K76</f>
        <v>198.8</v>
      </c>
      <c r="G78" s="21">
        <f t="shared" si="52"/>
        <v>798.5</v>
      </c>
      <c r="H78" s="21">
        <v>132.19999999999999</v>
      </c>
      <c r="I78" s="21">
        <v>155</v>
      </c>
      <c r="J78" s="21">
        <v>182</v>
      </c>
      <c r="K78" s="21">
        <v>176.8</v>
      </c>
      <c r="L78" s="21">
        <f t="shared" si="53"/>
        <v>646</v>
      </c>
      <c r="M78" s="21">
        <f t="shared" si="33"/>
        <v>123.60681114551085</v>
      </c>
      <c r="N78" s="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8" customHeight="1">
      <c r="B79" s="29" t="s">
        <v>28</v>
      </c>
      <c r="C79" s="21">
        <f>+[1]PP!H77</f>
        <v>0</v>
      </c>
      <c r="D79" s="21">
        <f>+[1]PP!I77</f>
        <v>0</v>
      </c>
      <c r="E79" s="21">
        <f>+[1]PP!J77</f>
        <v>0</v>
      </c>
      <c r="F79" s="21">
        <f>+[1]PP!K77</f>
        <v>0</v>
      </c>
      <c r="G79" s="21">
        <f t="shared" si="52"/>
        <v>0</v>
      </c>
      <c r="H79" s="21">
        <v>9.8000000000000007</v>
      </c>
      <c r="I79" s="32">
        <v>0</v>
      </c>
      <c r="J79" s="32">
        <v>0</v>
      </c>
      <c r="K79" s="32">
        <v>0</v>
      </c>
      <c r="L79" s="21">
        <f t="shared" si="53"/>
        <v>9.8000000000000007</v>
      </c>
      <c r="M79" s="45" t="s">
        <v>77</v>
      </c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8" customHeight="1">
      <c r="B80" s="40" t="s">
        <v>78</v>
      </c>
      <c r="C80" s="19">
        <f>+[1]PP!H78</f>
        <v>18.8</v>
      </c>
      <c r="D80" s="19">
        <f>+[1]PP!I78</f>
        <v>15.8</v>
      </c>
      <c r="E80" s="19">
        <f>+[1]PP!J78</f>
        <v>17.600000000000001</v>
      </c>
      <c r="F80" s="19">
        <f>+[1]PP!K78</f>
        <v>31.1</v>
      </c>
      <c r="G80" s="19">
        <f t="shared" si="52"/>
        <v>83.300000000000011</v>
      </c>
      <c r="H80" s="19">
        <v>13.4</v>
      </c>
      <c r="I80" s="17">
        <v>10.5</v>
      </c>
      <c r="J80" s="17">
        <v>13.2</v>
      </c>
      <c r="K80" s="17">
        <v>17.5</v>
      </c>
      <c r="L80" s="19">
        <f t="shared" si="53"/>
        <v>54.599999999999994</v>
      </c>
      <c r="M80" s="19">
        <f>+G80/L80*100</f>
        <v>152.5641025641026</v>
      </c>
      <c r="N80" s="46"/>
      <c r="O80" s="47"/>
      <c r="P80" s="47"/>
      <c r="Q80" s="47"/>
      <c r="R80" s="47"/>
      <c r="S80" s="2"/>
      <c r="T80" s="2"/>
      <c r="U80" s="2"/>
      <c r="V80" s="2"/>
      <c r="W80" s="2"/>
      <c r="X80" s="2"/>
      <c r="Y80" s="2"/>
      <c r="Z80" s="2"/>
    </row>
    <row r="81" spans="2:38" ht="18" customHeight="1">
      <c r="B81" s="48" t="s">
        <v>79</v>
      </c>
      <c r="C81" s="19">
        <f>+[1]PP!H79</f>
        <v>521</v>
      </c>
      <c r="D81" s="19">
        <f>+[1]PP!I79</f>
        <v>579.79999999999995</v>
      </c>
      <c r="E81" s="19">
        <f>+[1]PP!J79</f>
        <v>741.1</v>
      </c>
      <c r="F81" s="19">
        <f>+[1]PP!K79</f>
        <v>504.7</v>
      </c>
      <c r="G81" s="19">
        <f t="shared" si="52"/>
        <v>2346.6</v>
      </c>
      <c r="H81" s="19">
        <v>610.9</v>
      </c>
      <c r="I81" s="17">
        <v>778</v>
      </c>
      <c r="J81" s="17">
        <v>586.29999999999995</v>
      </c>
      <c r="K81" s="17">
        <v>775.2</v>
      </c>
      <c r="L81" s="19">
        <f t="shared" si="53"/>
        <v>2750.4</v>
      </c>
      <c r="M81" s="19">
        <f>+G81/L81*100</f>
        <v>85.318499127399647</v>
      </c>
      <c r="N81" s="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38" ht="18" customHeight="1">
      <c r="B82" s="49" t="s">
        <v>80</v>
      </c>
      <c r="C82" s="21">
        <f>+[1]PP!H80</f>
        <v>518</v>
      </c>
      <c r="D82" s="21">
        <f>+[1]PP!I80</f>
        <v>575.4</v>
      </c>
      <c r="E82" s="21">
        <f>+[1]PP!J80</f>
        <v>735.2</v>
      </c>
      <c r="F82" s="21">
        <f>+[1]PP!K80</f>
        <v>501.8</v>
      </c>
      <c r="G82" s="21">
        <f t="shared" si="52"/>
        <v>2330.4</v>
      </c>
      <c r="H82" s="21">
        <v>590</v>
      </c>
      <c r="I82" s="32">
        <v>750</v>
      </c>
      <c r="J82" s="32">
        <v>560</v>
      </c>
      <c r="K82" s="32">
        <v>750</v>
      </c>
      <c r="L82" s="21">
        <f t="shared" si="53"/>
        <v>2650</v>
      </c>
      <c r="M82" s="50">
        <f>+G82/L82*100</f>
        <v>87.939622641509445</v>
      </c>
      <c r="N82" s="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38" ht="18" customHeight="1">
      <c r="B83" s="51" t="s">
        <v>81</v>
      </c>
      <c r="C83" s="19">
        <f t="shared" ref="C83:L83" si="54">+C84</f>
        <v>0</v>
      </c>
      <c r="D83" s="19">
        <f t="shared" si="54"/>
        <v>0</v>
      </c>
      <c r="E83" s="19">
        <f t="shared" si="54"/>
        <v>0</v>
      </c>
      <c r="F83" s="19">
        <f t="shared" si="54"/>
        <v>0</v>
      </c>
      <c r="G83" s="19">
        <f t="shared" si="54"/>
        <v>0</v>
      </c>
      <c r="H83" s="19">
        <f>+H84</f>
        <v>0</v>
      </c>
      <c r="I83" s="19">
        <f t="shared" si="54"/>
        <v>0</v>
      </c>
      <c r="J83" s="19">
        <f t="shared" si="54"/>
        <v>7.2</v>
      </c>
      <c r="K83" s="19">
        <f t="shared" si="54"/>
        <v>0</v>
      </c>
      <c r="L83" s="19">
        <f t="shared" si="54"/>
        <v>7.2</v>
      </c>
      <c r="M83" s="37">
        <v>0</v>
      </c>
      <c r="N83" s="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38" ht="18" customHeight="1">
      <c r="B84" s="20" t="s">
        <v>82</v>
      </c>
      <c r="C84" s="21">
        <f>+[1]PP!H82</f>
        <v>0</v>
      </c>
      <c r="D84" s="21">
        <f>+[1]PP!I82</f>
        <v>0</v>
      </c>
      <c r="E84" s="21">
        <f>+[1]PP!J82</f>
        <v>0</v>
      </c>
      <c r="F84" s="21">
        <f>+[1]PP!K82</f>
        <v>0</v>
      </c>
      <c r="G84" s="21">
        <f>SUM(C84:F84)</f>
        <v>0</v>
      </c>
      <c r="H84" s="21">
        <v>0</v>
      </c>
      <c r="I84" s="21">
        <v>0</v>
      </c>
      <c r="J84" s="21">
        <v>7.2</v>
      </c>
      <c r="K84" s="21">
        <v>0</v>
      </c>
      <c r="L84" s="21">
        <f>SUM(H84:K84)</f>
        <v>7.2</v>
      </c>
      <c r="M84" s="44">
        <v>0</v>
      </c>
      <c r="N84" s="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38" ht="22.5" customHeight="1" thickBot="1">
      <c r="B85" s="52" t="s">
        <v>83</v>
      </c>
      <c r="C85" s="53">
        <f t="shared" ref="C85:L85" si="55">+C83+C10</f>
        <v>58570.200000000004</v>
      </c>
      <c r="D85" s="53">
        <f t="shared" si="55"/>
        <v>46918.7</v>
      </c>
      <c r="E85" s="53">
        <f t="shared" si="55"/>
        <v>51103.900000000009</v>
      </c>
      <c r="F85" s="53">
        <f t="shared" si="55"/>
        <v>66592</v>
      </c>
      <c r="G85" s="53">
        <f t="shared" si="55"/>
        <v>223184.80000000002</v>
      </c>
      <c r="H85" s="53">
        <f>+H83+H10</f>
        <v>60039.799999999996</v>
      </c>
      <c r="I85" s="53">
        <f t="shared" ref="I85:J85" si="56">+I83+I10</f>
        <v>48738.429999999993</v>
      </c>
      <c r="J85" s="53">
        <f t="shared" si="56"/>
        <v>51405.2</v>
      </c>
      <c r="K85" s="53">
        <f t="shared" si="55"/>
        <v>67446.8</v>
      </c>
      <c r="L85" s="53">
        <f t="shared" si="55"/>
        <v>227630.22999999998</v>
      </c>
      <c r="M85" s="53">
        <f>+G85/L85*100</f>
        <v>98.04708276225</v>
      </c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38" ht="18" customHeight="1" thickTop="1">
      <c r="B86" s="54" t="s">
        <v>84</v>
      </c>
      <c r="C86" s="55"/>
      <c r="D86" s="55"/>
      <c r="E86" s="55"/>
      <c r="F86" s="55"/>
      <c r="G86" s="55"/>
      <c r="H86" s="56"/>
      <c r="I86" s="56"/>
      <c r="J86" s="56"/>
      <c r="K86" s="56"/>
      <c r="L86" s="56"/>
      <c r="M86" s="57"/>
      <c r="N86" s="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38" ht="15" customHeight="1">
      <c r="B87" s="58" t="s">
        <v>85</v>
      </c>
      <c r="C87" s="57"/>
      <c r="D87" s="57"/>
      <c r="E87" s="57"/>
      <c r="F87" s="57"/>
      <c r="G87" s="57"/>
      <c r="H87" s="59"/>
      <c r="I87" s="59"/>
      <c r="J87" s="59"/>
      <c r="K87" s="59"/>
      <c r="L87" s="60"/>
      <c r="M87" s="60"/>
      <c r="N87" s="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2:38" ht="12" customHeight="1">
      <c r="B88" s="61" t="s">
        <v>86</v>
      </c>
      <c r="C88" s="60"/>
      <c r="D88" s="60"/>
      <c r="E88" s="60"/>
      <c r="F88" s="60"/>
      <c r="G88" s="60"/>
      <c r="H88" s="57"/>
      <c r="I88" s="57"/>
      <c r="J88" s="57"/>
      <c r="K88" s="57"/>
      <c r="L88" s="62"/>
      <c r="M88" s="62"/>
      <c r="N88" s="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38" ht="12" customHeight="1">
      <c r="B89" s="61" t="s">
        <v>87</v>
      </c>
      <c r="C89" s="63"/>
      <c r="D89" s="63"/>
      <c r="E89" s="63"/>
      <c r="F89" s="63"/>
      <c r="G89" s="62"/>
      <c r="H89" s="60"/>
      <c r="I89" s="60"/>
      <c r="J89" s="60"/>
      <c r="K89" s="60"/>
      <c r="N89" s="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38" ht="14.25">
      <c r="B90" s="61" t="s">
        <v>88</v>
      </c>
      <c r="C90" s="60"/>
      <c r="D90" s="60"/>
      <c r="E90" s="60"/>
      <c r="F90" s="60"/>
      <c r="G90" s="60"/>
      <c r="L90" s="64"/>
      <c r="M90" s="64"/>
      <c r="N90" s="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38">
      <c r="B91" s="65" t="s">
        <v>89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38">
      <c r="B92" s="67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38">
      <c r="B93" s="68"/>
      <c r="C93" s="69"/>
      <c r="D93" s="69"/>
      <c r="E93" s="69"/>
      <c r="F93" s="69"/>
      <c r="G93" s="70"/>
      <c r="H93" s="70"/>
      <c r="I93" s="70"/>
      <c r="J93" s="70"/>
      <c r="K93" s="70"/>
      <c r="L93" s="70"/>
      <c r="M93" s="70"/>
      <c r="N93" s="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38">
      <c r="B94" s="68"/>
      <c r="C94" s="69"/>
      <c r="D94" s="69"/>
      <c r="E94" s="69"/>
      <c r="F94" s="69"/>
      <c r="G94" s="71"/>
      <c r="H94" s="71"/>
      <c r="I94" s="71"/>
      <c r="J94" s="71"/>
      <c r="K94" s="71"/>
      <c r="L94" s="71"/>
      <c r="M94" s="71"/>
      <c r="N94" s="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38">
      <c r="B95" s="67"/>
      <c r="C95" s="71"/>
      <c r="D95" s="71"/>
      <c r="E95" s="71"/>
      <c r="F95" s="71"/>
      <c r="G95" s="71"/>
      <c r="H95" s="66"/>
      <c r="I95" s="66"/>
      <c r="J95" s="66"/>
      <c r="K95" s="66"/>
      <c r="L95" s="66"/>
      <c r="M95" s="71"/>
      <c r="N95" s="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38">
      <c r="B96" s="68"/>
      <c r="C96" s="71"/>
      <c r="D96" s="71"/>
      <c r="E96" s="71"/>
      <c r="F96" s="71"/>
      <c r="G96" s="71"/>
      <c r="H96" s="66"/>
      <c r="I96" s="66"/>
      <c r="J96" s="66"/>
      <c r="K96" s="66"/>
      <c r="L96" s="66"/>
      <c r="M96" s="71"/>
      <c r="N96" s="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>
      <c r="B97" s="68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>
      <c r="B98" s="68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>
      <c r="B99" s="68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26"/>
    </row>
    <row r="198" spans="2:26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26"/>
    </row>
    <row r="199" spans="2:26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26"/>
    </row>
    <row r="200" spans="2:26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26"/>
    </row>
    <row r="201" spans="2:26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26"/>
    </row>
    <row r="202" spans="2:26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26"/>
    </row>
    <row r="203" spans="2:26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26"/>
    </row>
    <row r="204" spans="2:26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26"/>
    </row>
    <row r="205" spans="2:26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26"/>
    </row>
    <row r="206" spans="2:26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26"/>
    </row>
    <row r="207" spans="2:26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26"/>
    </row>
    <row r="208" spans="2:26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26"/>
    </row>
    <row r="209" spans="2:14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26"/>
    </row>
    <row r="210" spans="2:14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</row>
    <row r="211" spans="2:14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</row>
    <row r="212" spans="2:14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</row>
    <row r="213" spans="2:14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</row>
    <row r="214" spans="2:14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</row>
    <row r="215" spans="2:14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</row>
    <row r="216" spans="2:14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</row>
    <row r="217" spans="2:14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</row>
    <row r="218" spans="2:14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</row>
    <row r="219" spans="2:14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</row>
    <row r="220" spans="2:14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</row>
    <row r="221" spans="2:14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</row>
    <row r="222" spans="2:14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</row>
    <row r="223" spans="2:14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</row>
    <row r="224" spans="2:14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</row>
    <row r="225" spans="2:13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</row>
    <row r="226" spans="2:13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</row>
    <row r="227" spans="2:13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</row>
    <row r="228" spans="2:13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</row>
    <row r="229" spans="2:13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2:13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2:13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2:13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2:13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2:13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2:13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</sheetData>
  <mergeCells count="12">
    <mergeCell ref="B8:B9"/>
    <mergeCell ref="C8:F8"/>
    <mergeCell ref="G8:G9"/>
    <mergeCell ref="H8:K8"/>
    <mergeCell ref="L8:L9"/>
    <mergeCell ref="M8:M9"/>
    <mergeCell ref="B1:M1"/>
    <mergeCell ref="B3:M3"/>
    <mergeCell ref="B4:M4"/>
    <mergeCell ref="B5:M5"/>
    <mergeCell ref="B6:M6"/>
    <mergeCell ref="B7:M7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(EST)</vt:lpstr>
      <vt:lpstr>'PP (EST)'!Área_de_impresión</vt:lpstr>
      <vt:lpstr>'PP (EST)'!Títulos_a_imprimir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2019-06-04T15:40:34Z</dcterms:created>
  <dcterms:modified xsi:type="dcterms:W3CDTF">2019-06-04T15:41:42Z</dcterms:modified>
</cp:coreProperties>
</file>